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Livstatistikk - fra fno\Faste statistikker\Foreløpig livstatistikk\2024-04\Publisert\"/>
    </mc:Choice>
  </mc:AlternateContent>
  <xr:revisionPtr revIDLastSave="0" documentId="13_ncr:1_{D77134B8-54B9-47A3-92C0-6B767D9B6F32}" xr6:coauthVersionLast="47" xr6:coauthVersionMax="47" xr10:uidLastSave="{00000000-0000-0000-0000-000000000000}"/>
  <bookViews>
    <workbookView xWindow="-120" yWindow="-120" windowWidth="29040" windowHeight="15720" xr2:uid="{00000000-000D-0000-FFFF-FFFF00000000}"/>
  </bookViews>
  <sheets>
    <sheet name="Foreløpig livstatistikk 2024" sheetId="5" r:id="rId1"/>
    <sheet name="Noter og kommentarer" sheetId="4" r:id="rId2"/>
  </sheets>
  <externalReferences>
    <externalReference r:id="rId3"/>
  </externalReferences>
  <definedNames>
    <definedName name="Feilmelding">[1]Oppslag!$B$4</definedName>
    <definedName name="Fjorårstall">[1]!Data[#Data]</definedName>
    <definedName name="Kvartal">[1]Oppslag!$B$2</definedName>
    <definedName name="_xlnm.Print_Area" localSheetId="0">'Foreløpig livstatistikk 2024'!$A$2:$J$50</definedName>
    <definedName name="_xlnm.Print_Area" localSheetId="1">'Noter og kommentarer'!$A$1:$B$30</definedName>
    <definedName name="År">[1]Oppslag!$A$2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5" l="1"/>
  <c r="E10" i="5"/>
  <c r="F10" i="5" l="1"/>
  <c r="H10" i="5"/>
  <c r="H39" i="5" l="1"/>
  <c r="G39" i="5"/>
  <c r="D44" i="5"/>
  <c r="I28" i="5"/>
  <c r="I19" i="5"/>
  <c r="I39" i="5"/>
  <c r="I44" i="5"/>
  <c r="J39" i="5" l="1"/>
  <c r="G19" i="5"/>
  <c r="H44" i="5"/>
  <c r="J44" i="5" s="1"/>
  <c r="H19" i="5" l="1"/>
  <c r="J19" i="5" s="1"/>
  <c r="D28" i="5"/>
  <c r="H28" i="5"/>
  <c r="J28" i="5" s="1"/>
  <c r="I22" i="5" l="1"/>
  <c r="I14" i="5"/>
  <c r="I20" i="5"/>
  <c r="I46" i="5"/>
  <c r="I23" i="5"/>
  <c r="I13" i="5"/>
  <c r="I30" i="5"/>
  <c r="G43" i="5" l="1"/>
  <c r="G27" i="5"/>
  <c r="I34" i="5"/>
  <c r="I12" i="5"/>
  <c r="I45" i="5"/>
  <c r="I18" i="5"/>
  <c r="H27" i="5"/>
  <c r="I43" i="5"/>
  <c r="H43" i="5"/>
  <c r="I17" i="5"/>
  <c r="I29" i="5"/>
  <c r="I26" i="5"/>
  <c r="I37" i="5"/>
  <c r="I25" i="5"/>
  <c r="I27" i="5"/>
  <c r="I36" i="5"/>
  <c r="I41" i="5"/>
  <c r="I38" i="5"/>
  <c r="I16" i="5"/>
  <c r="D43" i="5"/>
  <c r="D27" i="5"/>
  <c r="J27" i="5" l="1"/>
  <c r="J43" i="5"/>
  <c r="I24" i="5"/>
  <c r="I42" i="5" l="1"/>
  <c r="I21" i="5"/>
  <c r="I15" i="5" l="1"/>
  <c r="I40" i="5"/>
  <c r="I35" i="5"/>
  <c r="G37" i="5"/>
  <c r="G35" i="5"/>
  <c r="G42" i="5"/>
  <c r="G18" i="5"/>
  <c r="G45" i="5"/>
  <c r="G38" i="5"/>
  <c r="G36" i="5"/>
  <c r="G34" i="5"/>
  <c r="G29" i="5"/>
  <c r="G26" i="5"/>
  <c r="G16" i="5"/>
  <c r="G17" i="5"/>
  <c r="G15" i="5"/>
  <c r="G12" i="5"/>
  <c r="H42" i="5"/>
  <c r="H26" i="5"/>
  <c r="I48" i="5" l="1"/>
  <c r="G40" i="5"/>
  <c r="I32" i="5"/>
  <c r="H15" i="5"/>
  <c r="J15" i="5" s="1"/>
  <c r="H24" i="5"/>
  <c r="H21" i="5"/>
  <c r="D35" i="5"/>
  <c r="D40" i="5"/>
  <c r="G24" i="5"/>
  <c r="G32" i="5"/>
  <c r="D14" i="5"/>
  <c r="H14" i="5"/>
  <c r="J14" i="5" s="1"/>
  <c r="D23" i="5"/>
  <c r="H23" i="5"/>
  <c r="J23" i="5" s="1"/>
  <c r="D37" i="5"/>
  <c r="H37" i="5"/>
  <c r="J37" i="5" s="1"/>
  <c r="H13" i="5"/>
  <c r="J13" i="5" s="1"/>
  <c r="D13" i="5"/>
  <c r="H22" i="5"/>
  <c r="J22" i="5" s="1"/>
  <c r="D22" i="5"/>
  <c r="D41" i="5"/>
  <c r="H41" i="5"/>
  <c r="J41" i="5" s="1"/>
  <c r="D16" i="5"/>
  <c r="H16" i="5"/>
  <c r="J16" i="5" s="1"/>
  <c r="D25" i="5"/>
  <c r="H25" i="5"/>
  <c r="J25" i="5" s="1"/>
  <c r="H20" i="5"/>
  <c r="J20" i="5" s="1"/>
  <c r="D20" i="5"/>
  <c r="H30" i="5"/>
  <c r="J30" i="5" s="1"/>
  <c r="D30" i="5"/>
  <c r="D34" i="5"/>
  <c r="H34" i="5"/>
  <c r="J34" i="5" s="1"/>
  <c r="D38" i="5"/>
  <c r="H38" i="5"/>
  <c r="J38" i="5" s="1"/>
  <c r="D45" i="5"/>
  <c r="H45" i="5"/>
  <c r="J45" i="5" s="1"/>
  <c r="D18" i="5"/>
  <c r="H18" i="5"/>
  <c r="J18" i="5" s="1"/>
  <c r="D29" i="5"/>
  <c r="H29" i="5"/>
  <c r="J29" i="5" s="1"/>
  <c r="D42" i="5"/>
  <c r="J42" i="5"/>
  <c r="D17" i="5"/>
  <c r="H17" i="5"/>
  <c r="J17" i="5" s="1"/>
  <c r="D26" i="5"/>
  <c r="J26" i="5"/>
  <c r="D36" i="5"/>
  <c r="H36" i="5"/>
  <c r="J36" i="5" s="1"/>
  <c r="D12" i="5"/>
  <c r="H12" i="5"/>
  <c r="J12" i="5" s="1"/>
  <c r="H46" i="5"/>
  <c r="J46" i="5" s="1"/>
  <c r="D46" i="5"/>
  <c r="H35" i="5" l="1"/>
  <c r="J35" i="5" s="1"/>
  <c r="D15" i="5"/>
  <c r="H40" i="5"/>
  <c r="J40" i="5" s="1"/>
  <c r="D24" i="5"/>
  <c r="J24" i="5"/>
  <c r="D21" i="5"/>
  <c r="H32" i="5"/>
  <c r="J21" i="5"/>
  <c r="G48" i="5"/>
  <c r="H48" i="5"/>
  <c r="D48" i="5"/>
  <c r="J48" i="5" l="1"/>
  <c r="J32" i="5" l="1"/>
  <c r="D32" i="5"/>
</calcChain>
</file>

<file path=xl/sharedStrings.xml><?xml version="1.0" encoding="utf-8"?>
<sst xmlns="http://schemas.openxmlformats.org/spreadsheetml/2006/main" count="69" uniqueCount="51">
  <si>
    <t>Foreløpige tall livsforsikring</t>
  </si>
  <si>
    <t>31.12.</t>
  </si>
  <si>
    <t>Produkter uten</t>
  </si>
  <si>
    <t>investeringsvalg</t>
  </si>
  <si>
    <t>Beløp i 1000  kroner</t>
  </si>
  <si>
    <r>
      <t>Brutto forfalt premie</t>
    </r>
    <r>
      <rPr>
        <b/>
        <i/>
        <sz val="14"/>
        <rFont val="Times New Roman"/>
        <family val="1"/>
      </rPr>
      <t xml:space="preserve"> </t>
    </r>
    <r>
      <rPr>
        <b/>
        <i/>
        <vertAlign val="superscript"/>
        <sz val="14"/>
        <rFont val="Times New Roman"/>
        <family val="1"/>
      </rPr>
      <t>1)</t>
    </r>
  </si>
  <si>
    <t>Individuell kapital</t>
  </si>
  <si>
    <r>
      <t xml:space="preserve">    -herav brutto risikopremie død</t>
    </r>
    <r>
      <rPr>
        <sz val="12"/>
        <rFont val="Times New Roman"/>
        <family val="1"/>
      </rPr>
      <t xml:space="preserve"> </t>
    </r>
    <r>
      <rPr>
        <vertAlign val="superscript"/>
        <sz val="14"/>
        <rFont val="Times New Roman"/>
        <family val="1"/>
      </rPr>
      <t>2)</t>
    </r>
  </si>
  <si>
    <r>
      <t xml:space="preserve">    -herav brutto risikopremie uførekapital </t>
    </r>
    <r>
      <rPr>
        <vertAlign val="superscript"/>
        <sz val="14"/>
        <rFont val="Times New Roman"/>
        <family val="1"/>
      </rPr>
      <t>2)</t>
    </r>
  </si>
  <si>
    <t>Individuell pensjon</t>
  </si>
  <si>
    <r>
      <t xml:space="preserve">        Livrenter </t>
    </r>
    <r>
      <rPr>
        <vertAlign val="superscript"/>
        <sz val="14"/>
        <rFont val="Times New Roman"/>
        <family val="1"/>
      </rPr>
      <t>19)</t>
    </r>
  </si>
  <si>
    <r>
      <t xml:space="preserve">        IPA </t>
    </r>
    <r>
      <rPr>
        <vertAlign val="superscript"/>
        <sz val="14"/>
        <rFont val="Times New Roman"/>
        <family val="1"/>
      </rPr>
      <t>19)</t>
    </r>
  </si>
  <si>
    <r>
      <t xml:space="preserve">        IPS </t>
    </r>
    <r>
      <rPr>
        <vertAlign val="superscript"/>
        <sz val="14"/>
        <rFont val="Times New Roman"/>
        <family val="1"/>
      </rPr>
      <t>19)</t>
    </r>
  </si>
  <si>
    <r>
      <t>Brutto risikopremie for individuell uførepensjon</t>
    </r>
    <r>
      <rPr>
        <sz val="12"/>
        <rFont val="Times New Roman"/>
        <family val="1"/>
      </rPr>
      <t xml:space="preserve"> </t>
    </r>
    <r>
      <rPr>
        <vertAlign val="superscript"/>
        <sz val="14"/>
        <rFont val="Times New Roman"/>
        <family val="1"/>
      </rPr>
      <t>29)</t>
    </r>
  </si>
  <si>
    <t>Gruppeliv</t>
  </si>
  <si>
    <r>
      <t xml:space="preserve">    Bedrift </t>
    </r>
    <r>
      <rPr>
        <vertAlign val="superscript"/>
        <sz val="14"/>
        <rFont val="Times New Roman"/>
        <family val="1"/>
      </rPr>
      <t>3)</t>
    </r>
  </si>
  <si>
    <r>
      <t xml:space="preserve">    Privat </t>
    </r>
    <r>
      <rPr>
        <vertAlign val="superscript"/>
        <sz val="14"/>
        <rFont val="Times New Roman"/>
        <family val="1"/>
      </rPr>
      <t>4)</t>
    </r>
  </si>
  <si>
    <t>Privat kollektiv pensjon</t>
  </si>
  <si>
    <t xml:space="preserve">    Ytelsesbasert </t>
  </si>
  <si>
    <r>
      <t xml:space="preserve">Kommunal kollektiv pensjon </t>
    </r>
    <r>
      <rPr>
        <vertAlign val="superscript"/>
        <sz val="14"/>
        <rFont val="Times New Roman"/>
        <family val="1"/>
      </rPr>
      <t>25)</t>
    </r>
    <r>
      <rPr>
        <sz val="14"/>
        <rFont val="Times New Roman"/>
        <family val="1"/>
      </rPr>
      <t xml:space="preserve"> </t>
    </r>
  </si>
  <si>
    <t>Foreningskollektiv</t>
  </si>
  <si>
    <t>Totalt alle bransjer</t>
  </si>
  <si>
    <r>
      <t>Forsikringsforpliktelser</t>
    </r>
    <r>
      <rPr>
        <b/>
        <i/>
        <sz val="14"/>
        <rFont val="Times New Roman"/>
        <family val="1"/>
      </rPr>
      <t xml:space="preserve"> </t>
    </r>
    <r>
      <rPr>
        <i/>
        <vertAlign val="superscript"/>
        <sz val="14"/>
        <rFont val="Times New Roman"/>
        <family val="1"/>
      </rPr>
      <t>9)</t>
    </r>
  </si>
  <si>
    <t xml:space="preserve">Totalt alle bransjer </t>
  </si>
  <si>
    <t>Produkter med</t>
  </si>
  <si>
    <t>Noter</t>
  </si>
  <si>
    <t>1)</t>
  </si>
  <si>
    <t>2)</t>
  </si>
  <si>
    <t>Brutto risikopremie rapporteres for produkter både med og uten sparing. Risikopremie for tilknyttede dekninger, 
som kritisk sykdom, ulykke m.m. skal ikke tas med. For Brutto risikopremie for individuell uførepensjon, se note 29).</t>
  </si>
  <si>
    <t>3)</t>
  </si>
  <si>
    <t>Gruppeliv bedrift tilsvarer tjenestegruppeliv.</t>
  </si>
  <si>
    <t>4)</t>
  </si>
  <si>
    <t>Gruppeliv privat består av foreningsgruppeliv, gjeldsgruppeliv og annet.</t>
  </si>
  <si>
    <t>9)</t>
  </si>
  <si>
    <t>19)</t>
  </si>
  <si>
    <t>25)</t>
  </si>
  <si>
    <t>29)</t>
  </si>
  <si>
    <t>Risikopremie for individuell uførepensjon blir i noen selskap regnskapsført under Individuell kapital, mens den for de 
fleste regnskapsføres under Individuell pensjon. Brutto risikopremie for uførepensjon er derfor ikke lagt som en 
heravpost under verken Individuell kapital eller Individuell pensjon, men gjelder som en heravpost samlet for disse.</t>
  </si>
  <si>
    <t>Alle selskap</t>
  </si>
  <si>
    <t>Totalt</t>
  </si>
  <si>
    <t>alle produkter</t>
  </si>
  <si>
    <t>%</t>
  </si>
  <si>
    <t>endr.</t>
  </si>
  <si>
    <t>Forsikringsforpliktelser i livsforsikring tilsvarer post 13 i balansen, ekskl. post 13.3 Kursreguleringsfond for produkter 
uten investeringsvalg og post 14 i balansen for produkter med investeringsvalg. Gjenforsikringsandel skal ikke tas 
 hensyn til i markedsdelen.</t>
  </si>
  <si>
    <t xml:space="preserve">Brutto forfalt premie tilsvarer post 1.1 i resultatregnskapet, jf. forskrift til årsregnskap for livsforsikringsselskaper.   </t>
  </si>
  <si>
    <t xml:space="preserve">Med kommunal kollektiv pensjon menes kollektive pensjonsordninger som definert i lov om forsikringsvirksomhet
§§ 4-1 og 4-2. </t>
  </si>
  <si>
    <t xml:space="preserve">   Etter tjenestepensjonsloven - Uførepensjon</t>
  </si>
  <si>
    <t xml:space="preserve">   Etter tjenestepensjonsloven - Alderspensjon</t>
  </si>
  <si>
    <r>
      <t xml:space="preserve">        IPS 2008</t>
    </r>
    <r>
      <rPr>
        <vertAlign val="superscript"/>
        <sz val="14"/>
        <rFont val="Times New Roman"/>
        <family val="1"/>
      </rPr>
      <t>19)</t>
    </r>
  </si>
  <si>
    <r>
      <t>Livrenter, IPA og IPS er individuelle pensjonsspareavtaler etter skattereglene (kun i årsstatistikken / 4.kvartal). IPS forsikring etablert før 1.11.2017 defineres som</t>
    </r>
    <r>
      <rPr>
        <i/>
        <sz val="12"/>
        <rFont val="Times New Roman"/>
        <family val="1"/>
      </rPr>
      <t xml:space="preserve"> IPS forsikring 2008</t>
    </r>
    <r>
      <rPr>
        <sz val="12"/>
        <rFont val="Times New Roman"/>
        <family val="1"/>
      </rPr>
      <t xml:space="preserve">, etter lov om individuell pensjonsordning vedtatt i 2008. Ny ordning for skattefavorisert individuell pensjonssparing fra 1. november 2017 defineres som </t>
    </r>
    <r>
      <rPr>
        <i/>
        <sz val="12"/>
        <rFont val="Times New Roman"/>
        <family val="1"/>
      </rPr>
      <t>IPS forsikring</t>
    </r>
    <r>
      <rPr>
        <sz val="12"/>
        <rFont val="Times New Roman"/>
        <family val="1"/>
      </rPr>
      <t>.</t>
    </r>
  </si>
  <si>
    <t xml:space="preserve">    Innskuddsbasert (inkl. EPK)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</si>
</sst>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22" x14ac:knownFonts="1">
    <font>
      <sz val="10"/>
      <name val="Arial"/>
    </font>
    <font>
      <sz val="11"/>
      <color theme="1"/>
      <name val="Calibri"/>
      <family val="2"/>
      <scheme val="minor"/>
    </font>
    <font>
      <sz val="11"/>
      <color theme="1"/>
      <name val="Calibri"/>
      <family val="2"/>
      <scheme val="minor"/>
    </font>
    <font>
      <b/>
      <sz val="16"/>
      <name val="Times New Roman"/>
      <family val="1"/>
    </font>
    <font>
      <b/>
      <sz val="12"/>
      <name val="Times New Roman"/>
      <family val="1"/>
    </font>
    <font>
      <b/>
      <sz val="14"/>
      <name val="Times New Roman"/>
      <family val="1"/>
    </font>
    <font>
      <b/>
      <sz val="10"/>
      <name val="Times New Roman"/>
      <family val="1"/>
    </font>
    <font>
      <b/>
      <i/>
      <sz val="14"/>
      <name val="Times New Roman"/>
      <family val="1"/>
    </font>
    <font>
      <sz val="14"/>
      <name val="Times New Roman"/>
      <family val="1"/>
    </font>
    <font>
      <sz val="14"/>
      <name val="Arial"/>
      <family val="2"/>
    </font>
    <font>
      <b/>
      <i/>
      <u/>
      <sz val="14"/>
      <name val="Times New Roman"/>
      <family val="1"/>
    </font>
    <font>
      <b/>
      <i/>
      <vertAlign val="superscript"/>
      <sz val="14"/>
      <name val="Times New Roman"/>
      <family val="1"/>
    </font>
    <font>
      <sz val="12"/>
      <name val="Times New Roman"/>
      <family val="1"/>
    </font>
    <font>
      <vertAlign val="superscript"/>
      <sz val="14"/>
      <name val="Times New Roman"/>
      <family val="1"/>
    </font>
    <font>
      <sz val="10"/>
      <name val="Arial"/>
      <family val="2"/>
    </font>
    <font>
      <i/>
      <vertAlign val="superscript"/>
      <sz val="14"/>
      <name val="Times New Roman"/>
      <family val="1"/>
    </font>
    <font>
      <sz val="10"/>
      <color rgb="FFFF0000"/>
      <name val="Times New Roman"/>
      <family val="1"/>
    </font>
    <font>
      <sz val="14"/>
      <color indexed="10"/>
      <name val="Times New Roman"/>
      <family val="1"/>
    </font>
    <font>
      <b/>
      <sz val="14"/>
      <name val="Arial"/>
      <family val="2"/>
    </font>
    <font>
      <sz val="14"/>
      <color rgb="FF000000"/>
      <name val="Times New Roman"/>
      <family val="1"/>
    </font>
    <font>
      <b/>
      <sz val="20"/>
      <name val="Times New Roman"/>
      <family val="1"/>
    </font>
    <font>
      <i/>
      <sz val="12"/>
      <name val="Times New Roman"/>
      <family val="1"/>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39997558519241921"/>
        <bgColor indexed="65"/>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6">
    <xf numFmtId="0" fontId="0" fillId="0" borderId="0"/>
    <xf numFmtId="0" fontId="14" fillId="0" borderId="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4" fontId="6" fillId="0" borderId="11" applyFont="0" applyFill="0" applyBorder="0" applyAlignment="0" applyProtection="0">
      <alignment horizontal="right"/>
    </xf>
  </cellStyleXfs>
  <cellXfs count="79">
    <xf numFmtId="0" fontId="0" fillId="0" borderId="0" xfId="0"/>
    <xf numFmtId="0" fontId="3" fillId="0" borderId="0" xfId="0" applyFont="1"/>
    <xf numFmtId="14" fontId="4" fillId="0" borderId="1" xfId="0" applyNumberFormat="1" applyFont="1" applyBorder="1" applyAlignment="1">
      <alignment horizontal="left"/>
    </xf>
    <xf numFmtId="3" fontId="5" fillId="0" borderId="4" xfId="0" applyNumberFormat="1" applyFont="1" applyBorder="1"/>
    <xf numFmtId="0" fontId="5" fillId="0" borderId="0" xfId="0" applyFont="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8" fillId="0" borderId="0" xfId="0" applyFont="1"/>
    <xf numFmtId="0" fontId="9" fillId="0" borderId="0" xfId="0" applyFont="1"/>
    <xf numFmtId="3" fontId="10" fillId="2" borderId="11" xfId="0" applyNumberFormat="1" applyFont="1" applyFill="1" applyBorder="1"/>
    <xf numFmtId="0" fontId="5" fillId="0" borderId="4" xfId="0" applyFont="1" applyBorder="1"/>
    <xf numFmtId="3" fontId="5" fillId="0" borderId="12" xfId="0" applyNumberFormat="1" applyFont="1" applyBorder="1"/>
    <xf numFmtId="0" fontId="8" fillId="0" borderId="4" xfId="0" applyFont="1" applyBorder="1"/>
    <xf numFmtId="3" fontId="8" fillId="0" borderId="14" xfId="0" applyNumberFormat="1" applyFont="1" applyBorder="1"/>
    <xf numFmtId="3" fontId="8" fillId="0" borderId="12" xfId="0" applyNumberFormat="1" applyFont="1" applyBorder="1"/>
    <xf numFmtId="3" fontId="10" fillId="0" borderId="4" xfId="0" applyNumberFormat="1" applyFont="1" applyBorder="1"/>
    <xf numFmtId="0" fontId="5" fillId="0" borderId="0" xfId="0" applyFont="1"/>
    <xf numFmtId="0" fontId="4" fillId="0" borderId="0" xfId="0" applyFont="1"/>
    <xf numFmtId="3" fontId="17" fillId="2" borderId="0" xfId="0" applyNumberFormat="1" applyFont="1" applyFill="1"/>
    <xf numFmtId="49" fontId="8" fillId="0" borderId="0" xfId="0" applyNumberFormat="1" applyFont="1"/>
    <xf numFmtId="3" fontId="5" fillId="0" borderId="0" xfId="0" applyNumberFormat="1" applyFont="1"/>
    <xf numFmtId="3" fontId="8" fillId="0" borderId="4" xfId="0" applyNumberFormat="1" applyFont="1" applyBorder="1" applyAlignment="1">
      <alignment horizontal="right"/>
    </xf>
    <xf numFmtId="0" fontId="12" fillId="0" borderId="0" xfId="0" applyFont="1"/>
    <xf numFmtId="0" fontId="12" fillId="0" borderId="0" xfId="0" applyFont="1" applyAlignment="1">
      <alignment horizontal="right"/>
    </xf>
    <xf numFmtId="0" fontId="12" fillId="0" borderId="0" xfId="0" applyFont="1" applyAlignment="1">
      <alignment horizontal="right" vertical="top"/>
    </xf>
    <xf numFmtId="0" fontId="12" fillId="0" borderId="0" xfId="0" applyFont="1" applyAlignment="1">
      <alignment wrapText="1"/>
    </xf>
    <xf numFmtId="0" fontId="4" fillId="0" borderId="0" xfId="0" applyFont="1" applyAlignment="1">
      <alignment horizontal="left"/>
    </xf>
    <xf numFmtId="0" fontId="12" fillId="0" borderId="0" xfId="0" applyFont="1" applyAlignment="1">
      <alignment horizontal="left"/>
    </xf>
    <xf numFmtId="0" fontId="12" fillId="0" borderId="0" xfId="0" applyFont="1" applyAlignment="1">
      <alignment vertical="top" wrapText="1"/>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8" fillId="0" borderId="1" xfId="0" applyFont="1" applyBorder="1"/>
    <xf numFmtId="0" fontId="8" fillId="0" borderId="3" xfId="0" applyFont="1" applyBorder="1"/>
    <xf numFmtId="0" fontId="8" fillId="0" borderId="2" xfId="0" applyFont="1" applyBorder="1"/>
    <xf numFmtId="0" fontId="5" fillId="0" borderId="4" xfId="0" applyFont="1" applyBorder="1" applyAlignment="1">
      <alignment horizontal="center"/>
    </xf>
    <xf numFmtId="0" fontId="5" fillId="0" borderId="11" xfId="0" applyFont="1" applyBorder="1" applyAlignment="1">
      <alignment horizontal="center"/>
    </xf>
    <xf numFmtId="0" fontId="5" fillId="0" borderId="14" xfId="0" applyFont="1" applyBorder="1" applyAlignment="1">
      <alignment horizontal="center"/>
    </xf>
    <xf numFmtId="0" fontId="18" fillId="0" borderId="0" xfId="0" applyFont="1"/>
    <xf numFmtId="3" fontId="7" fillId="0" borderId="13" xfId="0" applyNumberFormat="1" applyFont="1" applyBorder="1"/>
    <xf numFmtId="3" fontId="5" fillId="0" borderId="7" xfId="0" applyNumberFormat="1" applyFont="1" applyBorder="1" applyAlignment="1">
      <alignment horizontal="center"/>
    </xf>
    <xf numFmtId="3" fontId="5" fillId="0" borderId="11" xfId="0" applyNumberFormat="1" applyFont="1" applyBorder="1" applyAlignment="1">
      <alignment horizontal="center"/>
    </xf>
    <xf numFmtId="3" fontId="8" fillId="0" borderId="11" xfId="0" applyNumberFormat="1" applyFont="1" applyBorder="1" applyAlignment="1">
      <alignment horizontal="center"/>
    </xf>
    <xf numFmtId="3" fontId="8" fillId="0" borderId="6" xfId="0" applyNumberFormat="1" applyFont="1" applyBorder="1" applyAlignment="1">
      <alignment horizontal="center"/>
    </xf>
    <xf numFmtId="3" fontId="5" fillId="0" borderId="0" xfId="0" applyNumberFormat="1" applyFont="1" applyAlignment="1">
      <alignment horizontal="center"/>
    </xf>
    <xf numFmtId="3" fontId="5" fillId="0" borderId="4" xfId="0" applyNumberFormat="1" applyFont="1" applyBorder="1" applyAlignment="1">
      <alignment horizontal="right"/>
    </xf>
    <xf numFmtId="3" fontId="5" fillId="0" borderId="14" xfId="0" applyNumberFormat="1" applyFont="1" applyBorder="1" applyAlignment="1">
      <alignment horizontal="right"/>
    </xf>
    <xf numFmtId="3" fontId="8" fillId="0" borderId="4" xfId="0" applyNumberFormat="1" applyFont="1" applyBorder="1"/>
    <xf numFmtId="3" fontId="5" fillId="3" borderId="4" xfId="0" applyNumberFormat="1" applyFont="1" applyFill="1" applyBorder="1" applyAlignment="1">
      <alignment horizontal="right"/>
    </xf>
    <xf numFmtId="3" fontId="5" fillId="3" borderId="12" xfId="0" applyNumberFormat="1" applyFont="1" applyFill="1" applyBorder="1" applyAlignment="1">
      <alignment horizontal="right"/>
    </xf>
    <xf numFmtId="3" fontId="8" fillId="0" borderId="0" xfId="0" applyNumberFormat="1" applyFont="1" applyAlignment="1">
      <alignment horizontal="right"/>
    </xf>
    <xf numFmtId="3" fontId="8" fillId="0" borderId="14" xfId="0" applyNumberFormat="1" applyFont="1" applyBorder="1" applyAlignment="1">
      <alignment horizontal="right"/>
    </xf>
    <xf numFmtId="3" fontId="8" fillId="0" borderId="0" xfId="0" applyNumberFormat="1" applyFont="1"/>
    <xf numFmtId="3" fontId="8" fillId="0" borderId="12" xfId="0" applyNumberFormat="1" applyFont="1" applyBorder="1" applyAlignment="1">
      <alignment horizontal="right"/>
    </xf>
    <xf numFmtId="3" fontId="8" fillId="3" borderId="4" xfId="0" applyNumberFormat="1" applyFont="1" applyFill="1" applyBorder="1" applyAlignment="1">
      <alignment horizontal="right"/>
    </xf>
    <xf numFmtId="3" fontId="8" fillId="3" borderId="12" xfId="0" applyNumberFormat="1" applyFont="1" applyFill="1" applyBorder="1" applyAlignment="1">
      <alignment horizontal="right"/>
    </xf>
    <xf numFmtId="0" fontId="5" fillId="0" borderId="13" xfId="0" applyFont="1" applyBorder="1"/>
    <xf numFmtId="3" fontId="5" fillId="0" borderId="8" xfId="0" applyNumberFormat="1" applyFont="1" applyBorder="1"/>
    <xf numFmtId="3" fontId="5" fillId="0" borderId="13" xfId="0" applyNumberFormat="1" applyFont="1" applyBorder="1" applyAlignment="1">
      <alignment horizontal="right"/>
    </xf>
    <xf numFmtId="3" fontId="5" fillId="0" borderId="13" xfId="0" applyNumberFormat="1" applyFont="1" applyBorder="1"/>
    <xf numFmtId="3" fontId="5" fillId="0" borderId="9" xfId="0" applyNumberFormat="1" applyFont="1" applyBorder="1"/>
    <xf numFmtId="3" fontId="5" fillId="0" borderId="4" xfId="0" applyNumberFormat="1" applyFont="1" applyBorder="1" applyAlignment="1">
      <alignment horizontal="center"/>
    </xf>
    <xf numFmtId="3" fontId="8" fillId="0" borderId="4" xfId="0" applyNumberFormat="1" applyFont="1" applyBorder="1" applyAlignment="1">
      <alignment horizontal="center"/>
    </xf>
    <xf numFmtId="3" fontId="5" fillId="0" borderId="12" xfId="0" applyNumberFormat="1" applyFont="1" applyBorder="1" applyAlignment="1">
      <alignment horizontal="center"/>
    </xf>
    <xf numFmtId="3" fontId="5" fillId="0" borderId="14" xfId="0" applyNumberFormat="1" applyFont="1" applyBorder="1" applyAlignment="1">
      <alignment horizontal="center"/>
    </xf>
    <xf numFmtId="3" fontId="5" fillId="0" borderId="12" xfId="0" applyNumberFormat="1" applyFont="1" applyBorder="1" applyAlignment="1">
      <alignment horizontal="right"/>
    </xf>
    <xf numFmtId="3" fontId="5" fillId="0" borderId="8" xfId="0" applyNumberFormat="1" applyFont="1" applyBorder="1" applyAlignment="1">
      <alignment horizontal="right"/>
    </xf>
    <xf numFmtId="49" fontId="9" fillId="0" borderId="0" xfId="0" applyNumberFormat="1" applyFont="1"/>
    <xf numFmtId="3" fontId="9" fillId="0" borderId="0" xfId="0" applyNumberFormat="1" applyFont="1"/>
    <xf numFmtId="0" fontId="19" fillId="0" borderId="0" xfId="0" applyFont="1"/>
    <xf numFmtId="0" fontId="20" fillId="0" borderId="0" xfId="0" applyFont="1"/>
    <xf numFmtId="0" fontId="16" fillId="0" borderId="0" xfId="0" applyFont="1"/>
    <xf numFmtId="0" fontId="12" fillId="0" borderId="0" xfId="1" applyFont="1" applyAlignment="1">
      <alignment vertical="top" wrapText="1"/>
    </xf>
    <xf numFmtId="3" fontId="18" fillId="0" borderId="0" xfId="0" applyNumberFormat="1" applyFont="1"/>
    <xf numFmtId="0" fontId="5" fillId="0" borderId="5"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xf>
  </cellXfs>
  <cellStyles count="6">
    <cellStyle name="60 % - uthevingsfarge 2 2" xfId="2" xr:uid="{00000000-0005-0000-0000-000001000000}"/>
    <cellStyle name="60 % – uthevingsfarge 2 2" xfId="3" xr:uid="{FFD6E31F-0245-4CA9-816E-AE612B5D0579}"/>
    <cellStyle name="60 % - uthevingsfarge 2 2 2" xfId="4" xr:uid="{CD1D5E03-EAC5-45D5-8BBC-11BB711843A4}"/>
    <cellStyle name="Normal" xfId="0" builtinId="0"/>
    <cellStyle name="Normal 2 2" xfId="1" xr:uid="{00000000-0005-0000-0000-000003000000}"/>
    <cellStyle name="TusenskilleFjernNull" xfId="5" xr:uid="{AF22897D-9C9B-4341-9D7C-E8348E8248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3060000</xdr:colOff>
      <xdr:row>2</xdr:row>
      <xdr:rowOff>111125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V="1">
          <a:off x="0" y="635000"/>
          <a:ext cx="3060000" cy="15875"/>
        </a:xfrm>
        <a:prstGeom prst="line">
          <a:avLst/>
        </a:prstGeom>
        <a:noFill/>
        <a:ln w="31750">
          <a:solidFill>
            <a:srgbClr val="DCE6F2"/>
          </a:solidFill>
          <a:round/>
          <a:headEnd/>
          <a:tailEnd/>
        </a:ln>
      </xdr:spPr>
    </xdr:sp>
    <xdr:clientData/>
  </xdr:twoCellAnchor>
  <xdr:twoCellAnchor editAs="oneCell">
    <xdr:from>
      <xdr:col>7</xdr:col>
      <xdr:colOff>381001</xdr:colOff>
      <xdr:row>1</xdr:row>
      <xdr:rowOff>254000</xdr:rowOff>
    </xdr:from>
    <xdr:to>
      <xdr:col>9</xdr:col>
      <xdr:colOff>635001</xdr:colOff>
      <xdr:row>4</xdr:row>
      <xdr:rowOff>47625</xdr:rowOff>
    </xdr:to>
    <xdr:pic>
      <xdr:nvPicPr>
        <xdr:cNvPr id="4" name="Bilde 3" descr="Et bilde som inneholder tegning&#10;&#10;Automatisk generert beskrivelse">
          <a:extLst>
            <a:ext uri="{FF2B5EF4-FFF2-40B4-BE49-F238E27FC236}">
              <a16:creationId xmlns:a16="http://schemas.microsoft.com/office/drawing/2014/main" id="{09BEBE38-3532-4FE7-8788-1734168131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63376" y="476250"/>
          <a:ext cx="3270250" cy="603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FA\Statistikk%20og%20analyse\Fellessaker\Ny%20presentasjon%20MA\Innsamlingsmal%20q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2a"/>
      <sheetName val="Tabell 2b"/>
      <sheetName val="Tabell 3a"/>
      <sheetName val="Tabell 3b"/>
      <sheetName val="Tabell 4"/>
      <sheetName val="Tabell 5.1"/>
      <sheetName val="Tabell 5.2"/>
      <sheetName val="Tabell 5.3"/>
      <sheetName val="Tabell 6"/>
      <sheetName val="Tabell 7a"/>
      <sheetName val="Tabell 7b"/>
      <sheetName val="Tabell 8"/>
      <sheetName val="Noter og kommentarer"/>
      <sheetName val="Oppslag"/>
      <sheetName val="Data"/>
      <sheetName val="Innsamlingsmal q4.2017"/>
    </sheetNames>
    <sheetDataSet>
      <sheetData sheetId="0">
        <row r="10">
          <cell r="BB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v>2016</v>
          </cell>
          <cell r="B2">
            <v>4</v>
          </cell>
        </row>
        <row r="4">
          <cell r="B4">
            <v>0</v>
          </cell>
        </row>
      </sheetData>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77"/>
  <sheetViews>
    <sheetView showGridLines="0" tabSelected="1" zoomScale="60" zoomScaleNormal="60" workbookViewId="0">
      <pane ySplit="10" topLeftCell="A11" activePane="bottomLeft" state="frozen"/>
      <selection activeCell="AA13" sqref="AA13"/>
      <selection pane="bottomLeft"/>
    </sheetView>
  </sheetViews>
  <sheetFormatPr baseColWidth="10" defaultColWidth="11.42578125" defaultRowHeight="18" x14ac:dyDescent="0.25"/>
  <cols>
    <col min="1" max="1" width="58.7109375" style="8" bestFit="1" customWidth="1"/>
    <col min="2" max="3" width="22.7109375" style="8" customWidth="1"/>
    <col min="4" max="4" width="10.7109375" style="8" customWidth="1"/>
    <col min="5" max="6" width="22.7109375" style="8" customWidth="1"/>
    <col min="7" max="7" width="10.7109375" style="8" customWidth="1"/>
    <col min="8" max="9" width="22.7109375" style="8" customWidth="1"/>
    <col min="10" max="10" width="10.7109375" style="8" customWidth="1"/>
    <col min="11" max="11" width="8.7109375" style="8" customWidth="1"/>
    <col min="12" max="12" width="11.42578125" style="8"/>
    <col min="13" max="13" width="15.28515625" style="8" bestFit="1" customWidth="1"/>
    <col min="14" max="16384" width="11.42578125" style="8"/>
  </cols>
  <sheetData>
    <row r="2" spans="1:11" ht="25.5" x14ac:dyDescent="0.35">
      <c r="A2" s="69" t="s">
        <v>0</v>
      </c>
      <c r="B2" s="16"/>
      <c r="C2" s="7"/>
      <c r="D2" s="7"/>
      <c r="E2" s="7"/>
      <c r="F2" s="7"/>
      <c r="G2" s="7"/>
      <c r="H2" s="7"/>
      <c r="I2" s="7"/>
      <c r="J2" s="7"/>
      <c r="K2" s="7"/>
    </row>
    <row r="3" spans="1:11" ht="20.25" x14ac:dyDescent="0.3">
      <c r="A3" s="1"/>
      <c r="B3" s="16"/>
      <c r="C3" s="7"/>
      <c r="D3" s="7"/>
      <c r="E3" s="7"/>
      <c r="F3" s="7"/>
      <c r="G3" s="7"/>
      <c r="H3" s="7"/>
      <c r="I3" s="7"/>
      <c r="J3" s="7"/>
      <c r="K3" s="7"/>
    </row>
    <row r="4" spans="1:11" ht="18.75" x14ac:dyDescent="0.3">
      <c r="A4" s="70"/>
      <c r="B4" s="7"/>
      <c r="C4" s="7"/>
      <c r="D4" s="7"/>
      <c r="E4" s="7"/>
      <c r="F4" s="7"/>
      <c r="G4" s="7"/>
      <c r="H4" s="7"/>
      <c r="I4" s="7"/>
      <c r="J4" s="7"/>
      <c r="K4" s="7"/>
    </row>
    <row r="5" spans="1:11" ht="18.75" x14ac:dyDescent="0.3">
      <c r="A5" s="7"/>
      <c r="B5" s="7"/>
      <c r="C5" s="7"/>
      <c r="D5" s="7"/>
      <c r="E5" s="7"/>
      <c r="F5" s="7"/>
      <c r="G5" s="7"/>
      <c r="H5" s="7"/>
      <c r="I5" s="7"/>
      <c r="J5" s="7"/>
      <c r="K5" s="7"/>
    </row>
    <row r="6" spans="1:11" ht="18.75" x14ac:dyDescent="0.3">
      <c r="A6" s="2" t="s">
        <v>1</v>
      </c>
      <c r="B6" s="31"/>
      <c r="C6" s="32"/>
      <c r="D6" s="32"/>
      <c r="E6" s="31"/>
      <c r="F6" s="32"/>
      <c r="G6" s="32"/>
      <c r="H6" s="31"/>
      <c r="I6" s="32"/>
      <c r="J6" s="33"/>
      <c r="K6" s="7"/>
    </row>
    <row r="7" spans="1:11" ht="18.75" x14ac:dyDescent="0.3">
      <c r="A7" s="11" t="s">
        <v>38</v>
      </c>
      <c r="B7" s="73" t="s">
        <v>2</v>
      </c>
      <c r="C7" s="74"/>
      <c r="D7" s="75"/>
      <c r="E7" s="74" t="s">
        <v>24</v>
      </c>
      <c r="F7" s="74"/>
      <c r="G7" s="75"/>
      <c r="H7" s="73" t="s">
        <v>39</v>
      </c>
      <c r="I7" s="74"/>
      <c r="J7" s="75"/>
      <c r="K7" s="4"/>
    </row>
    <row r="8" spans="1:11" ht="18.75" x14ac:dyDescent="0.3">
      <c r="A8" s="3"/>
      <c r="B8" s="76" t="s">
        <v>3</v>
      </c>
      <c r="C8" s="77"/>
      <c r="D8" s="78"/>
      <c r="E8" s="76" t="s">
        <v>3</v>
      </c>
      <c r="F8" s="77"/>
      <c r="G8" s="78"/>
      <c r="H8" s="76" t="s">
        <v>40</v>
      </c>
      <c r="I8" s="77"/>
      <c r="J8" s="78"/>
      <c r="K8" s="4"/>
    </row>
    <row r="9" spans="1:11" s="37" customFormat="1" ht="18.75" x14ac:dyDescent="0.3">
      <c r="A9" s="3"/>
      <c r="B9" s="34"/>
      <c r="C9" s="35"/>
      <c r="D9" s="35" t="s">
        <v>41</v>
      </c>
      <c r="E9" s="4"/>
      <c r="F9" s="35"/>
      <c r="G9" s="35" t="s">
        <v>41</v>
      </c>
      <c r="H9" s="4"/>
      <c r="I9" s="35"/>
      <c r="J9" s="36" t="s">
        <v>41</v>
      </c>
      <c r="K9" s="4"/>
    </row>
    <row r="10" spans="1:11" s="37" customFormat="1" ht="19.5" x14ac:dyDescent="0.35">
      <c r="A10" s="38" t="s">
        <v>4</v>
      </c>
      <c r="B10" s="5">
        <v>2023</v>
      </c>
      <c r="C10" s="5">
        <v>2024</v>
      </c>
      <c r="D10" s="6" t="s">
        <v>42</v>
      </c>
      <c r="E10" s="5">
        <f>$B$10</f>
        <v>2023</v>
      </c>
      <c r="F10" s="5">
        <f>$C$10</f>
        <v>2024</v>
      </c>
      <c r="G10" s="6" t="s">
        <v>42</v>
      </c>
      <c r="H10" s="5">
        <f>$B$10</f>
        <v>2023</v>
      </c>
      <c r="I10" s="5">
        <f>$C$10</f>
        <v>2024</v>
      </c>
      <c r="J10" s="36" t="s">
        <v>42</v>
      </c>
      <c r="K10" s="4"/>
    </row>
    <row r="11" spans="1:11" ht="20.85" customHeight="1" x14ac:dyDescent="0.35">
      <c r="A11" s="9" t="s">
        <v>5</v>
      </c>
      <c r="B11" s="39"/>
      <c r="C11" s="40"/>
      <c r="D11" s="41"/>
      <c r="E11" s="39"/>
      <c r="F11" s="40"/>
      <c r="G11" s="42"/>
      <c r="H11" s="29"/>
      <c r="I11" s="40"/>
      <c r="J11" s="30"/>
      <c r="K11" s="43"/>
    </row>
    <row r="12" spans="1:11" s="37" customFormat="1" ht="20.85" customHeight="1" x14ac:dyDescent="0.3">
      <c r="A12" s="10" t="s">
        <v>6</v>
      </c>
      <c r="B12" s="3">
        <v>5417764.4016413912</v>
      </c>
      <c r="C12" s="3">
        <v>5524472.3509786194</v>
      </c>
      <c r="D12" s="44">
        <f t="shared" ref="D12:D30" si="0">IF(B12=0, "    ---- ", IF(ABS(ROUND(100/B12*C12-100,1))&lt;999,ROUND(100/B12*C12-100,1),IF(ROUND(100/B12*C12-100,1)&gt;999,999,-999)))</f>
        <v>2</v>
      </c>
      <c r="E12" s="3">
        <v>10938001.22459</v>
      </c>
      <c r="F12" s="11">
        <v>14213362.227589991</v>
      </c>
      <c r="G12" s="44">
        <f>IF(E12=0, "    ---- ", IF(ABS(ROUND(100/E12*F12-100,1))&lt;999,ROUND(100/E12*F12-100,1),IF(ROUND(100/E12*F12-100,1)&gt;999,999,-999)))</f>
        <v>29.9</v>
      </c>
      <c r="H12" s="3">
        <f>SUM(B12+E12)</f>
        <v>16355765.626231391</v>
      </c>
      <c r="I12" s="11">
        <f>SUM(C12+F12)</f>
        <v>19737834.578568611</v>
      </c>
      <c r="J12" s="45">
        <f t="shared" ref="J12:J30" si="1">IF(H12=0, "    ---- ", IF(ABS(ROUND(100/H12*I12-100,1))&lt;999,ROUND(100/H12*I12-100,1),IF(ROUND(100/H12*I12-100,1)&gt;999,999,-999)))</f>
        <v>20.7</v>
      </c>
      <c r="K12" s="20"/>
    </row>
    <row r="13" spans="1:11" s="37" customFormat="1" ht="20.85" customHeight="1" x14ac:dyDescent="0.3">
      <c r="A13" s="12" t="s">
        <v>7</v>
      </c>
      <c r="B13" s="46">
        <v>3453143.1932498566</v>
      </c>
      <c r="C13" s="46">
        <v>3666330.804961463</v>
      </c>
      <c r="D13" s="44">
        <f t="shared" si="0"/>
        <v>6.2</v>
      </c>
      <c r="E13" s="47"/>
      <c r="F13" s="48"/>
      <c r="G13" s="49"/>
      <c r="H13" s="21">
        <f t="shared" ref="H13:I48" si="2">SUM(B13+E13)</f>
        <v>3453143.1932498566</v>
      </c>
      <c r="I13" s="14">
        <f t="shared" si="2"/>
        <v>3666330.804961463</v>
      </c>
      <c r="J13" s="50">
        <f t="shared" si="1"/>
        <v>6.2</v>
      </c>
      <c r="K13" s="20"/>
    </row>
    <row r="14" spans="1:11" ht="20.85" customHeight="1" x14ac:dyDescent="0.3">
      <c r="A14" s="12" t="s">
        <v>8</v>
      </c>
      <c r="B14" s="46">
        <v>1107690.5780277615</v>
      </c>
      <c r="C14" s="46">
        <v>1091872.2940017176</v>
      </c>
      <c r="D14" s="21">
        <f t="shared" si="0"/>
        <v>-1.4</v>
      </c>
      <c r="E14" s="47"/>
      <c r="F14" s="48"/>
      <c r="G14" s="49"/>
      <c r="H14" s="21">
        <f t="shared" si="2"/>
        <v>1107690.5780277615</v>
      </c>
      <c r="I14" s="14">
        <f t="shared" si="2"/>
        <v>1091872.2940017176</v>
      </c>
      <c r="J14" s="50">
        <f t="shared" si="1"/>
        <v>-1.4</v>
      </c>
      <c r="K14" s="20"/>
    </row>
    <row r="15" spans="1:11" s="37" customFormat="1" ht="20.85" customHeight="1" x14ac:dyDescent="0.3">
      <c r="A15" s="10" t="s">
        <v>9</v>
      </c>
      <c r="B15" s="3">
        <v>2247584.1551406332</v>
      </c>
      <c r="C15" s="3">
        <v>2451301.2455998003</v>
      </c>
      <c r="D15" s="44">
        <f t="shared" si="0"/>
        <v>9.1</v>
      </c>
      <c r="E15" s="3">
        <v>926122.45216999995</v>
      </c>
      <c r="F15" s="11">
        <v>1020143.36461</v>
      </c>
      <c r="G15" s="44">
        <f>IF(E15=0, "    ---- ", IF(ABS(ROUND(100/E15*F15-100,1))&lt;999,ROUND(100/E15*F15-100,1),IF(ROUND(100/E15*F15-100,1)&gt;999,999,-999)))</f>
        <v>10.199999999999999</v>
      </c>
      <c r="H15" s="44">
        <f t="shared" si="2"/>
        <v>3173706.6073106332</v>
      </c>
      <c r="I15" s="11">
        <f>SUM(C15+F15)</f>
        <v>3471444.6102098003</v>
      </c>
      <c r="J15" s="45">
        <f t="shared" si="1"/>
        <v>9.4</v>
      </c>
      <c r="K15" s="20"/>
    </row>
    <row r="16" spans="1:11" ht="20.85" customHeight="1" x14ac:dyDescent="0.3">
      <c r="A16" s="12" t="s">
        <v>10</v>
      </c>
      <c r="B16" s="46">
        <v>1288825.1467347781</v>
      </c>
      <c r="C16" s="46">
        <v>1443609.3973638001</v>
      </c>
      <c r="D16" s="21">
        <f t="shared" si="0"/>
        <v>12</v>
      </c>
      <c r="E16" s="46">
        <v>42049.900320000001</v>
      </c>
      <c r="F16" s="14">
        <v>47774.734240000005</v>
      </c>
      <c r="G16" s="21">
        <f t="shared" ref="G16:G29" si="3">IF(E16=0, "    ---- ", IF(ABS(ROUND(100/E16*F16-100,1))&lt;999,ROUND(100/E16*F16-100,1),IF(ROUND(100/E16*F16-100,1)&gt;999,999,-999)))</f>
        <v>13.6</v>
      </c>
      <c r="H16" s="21">
        <f t="shared" si="2"/>
        <v>1330875.0470547781</v>
      </c>
      <c r="I16" s="14">
        <f t="shared" si="2"/>
        <v>1491384.1316038</v>
      </c>
      <c r="J16" s="50">
        <f t="shared" si="1"/>
        <v>12.1</v>
      </c>
      <c r="K16" s="51"/>
    </row>
    <row r="17" spans="1:13" ht="20.85" customHeight="1" x14ac:dyDescent="0.3">
      <c r="A17" s="12" t="s">
        <v>11</v>
      </c>
      <c r="B17" s="46">
        <v>18711.653405855017</v>
      </c>
      <c r="C17" s="46">
        <v>11911.720465999999</v>
      </c>
      <c r="D17" s="21">
        <f t="shared" si="0"/>
        <v>-36.299999999999997</v>
      </c>
      <c r="E17" s="46">
        <v>1029.1313100000011</v>
      </c>
      <c r="F17" s="14">
        <v>1006.75393</v>
      </c>
      <c r="G17" s="21">
        <f t="shared" si="3"/>
        <v>-2.2000000000000002</v>
      </c>
      <c r="H17" s="21">
        <f t="shared" si="2"/>
        <v>19740.784715855018</v>
      </c>
      <c r="I17" s="14">
        <f t="shared" si="2"/>
        <v>12918.474396</v>
      </c>
      <c r="J17" s="50">
        <f t="shared" si="1"/>
        <v>-34.6</v>
      </c>
      <c r="K17" s="51"/>
    </row>
    <row r="18" spans="1:13" ht="20.85" customHeight="1" x14ac:dyDescent="0.3">
      <c r="A18" s="12" t="s">
        <v>48</v>
      </c>
      <c r="B18" s="46">
        <v>20953</v>
      </c>
      <c r="C18" s="46">
        <v>20754</v>
      </c>
      <c r="D18" s="21">
        <f t="shared" si="0"/>
        <v>-0.9</v>
      </c>
      <c r="E18" s="21">
        <v>17299.18161</v>
      </c>
      <c r="F18" s="52">
        <v>14984.751200000001</v>
      </c>
      <c r="G18" s="49">
        <f t="shared" si="3"/>
        <v>-13.4</v>
      </c>
      <c r="H18" s="21">
        <f t="shared" si="2"/>
        <v>38252.18161</v>
      </c>
      <c r="I18" s="14">
        <f t="shared" si="2"/>
        <v>35738.751199999999</v>
      </c>
      <c r="J18" s="50">
        <f t="shared" si="1"/>
        <v>-6.6</v>
      </c>
      <c r="K18" s="51"/>
    </row>
    <row r="19" spans="1:13" ht="20.85" customHeight="1" x14ac:dyDescent="0.3">
      <c r="A19" s="12" t="s">
        <v>12</v>
      </c>
      <c r="B19" s="46"/>
      <c r="C19" s="46"/>
      <c r="D19" s="21"/>
      <c r="E19" s="21">
        <v>865744.23892999999</v>
      </c>
      <c r="F19" s="52">
        <v>956377.12523999996</v>
      </c>
      <c r="G19" s="49">
        <f t="shared" ref="G19" si="4">IF(E19=0, "    ---- ", IF(ABS(ROUND(100/E19*F19-100,1))&lt;999,ROUND(100/E19*F19-100,1),IF(ROUND(100/E19*F19-100,1)&gt;999,999,-999)))</f>
        <v>10.5</v>
      </c>
      <c r="H19" s="21">
        <f t="shared" ref="H19" si="5">SUM(B19+E19)</f>
        <v>865744.23892999999</v>
      </c>
      <c r="I19" s="14">
        <f t="shared" ref="I19" si="6">SUM(C19+F19)</f>
        <v>956377.12523999996</v>
      </c>
      <c r="J19" s="50">
        <f t="shared" ref="J19" si="7">IF(H19=0, "    ---- ", IF(ABS(ROUND(100/H19*I19-100,1))&lt;999,ROUND(100/H19*I19-100,1),IF(ROUND(100/H19*I19-100,1)&gt;999,999,-999)))</f>
        <v>10.5</v>
      </c>
      <c r="K19" s="51"/>
    </row>
    <row r="20" spans="1:13" ht="20.85" customHeight="1" x14ac:dyDescent="0.3">
      <c r="A20" s="12" t="s">
        <v>13</v>
      </c>
      <c r="B20" s="46">
        <v>2704998.4208875205</v>
      </c>
      <c r="C20" s="46">
        <v>2975359.6233868687</v>
      </c>
      <c r="D20" s="21">
        <f t="shared" si="0"/>
        <v>10</v>
      </c>
      <c r="E20" s="47"/>
      <c r="F20" s="48"/>
      <c r="G20" s="49"/>
      <c r="H20" s="21">
        <f t="shared" si="2"/>
        <v>2704998.4208875205</v>
      </c>
      <c r="I20" s="14">
        <f t="shared" si="2"/>
        <v>2975359.6233868687</v>
      </c>
      <c r="J20" s="50">
        <f t="shared" si="1"/>
        <v>10</v>
      </c>
      <c r="K20" s="51"/>
    </row>
    <row r="21" spans="1:13" s="37" customFormat="1" ht="20.85" customHeight="1" x14ac:dyDescent="0.3">
      <c r="A21" s="10" t="s">
        <v>14</v>
      </c>
      <c r="B21" s="3">
        <v>5979338.5896699997</v>
      </c>
      <c r="C21" s="3">
        <v>6662460.9760899991</v>
      </c>
      <c r="D21" s="44">
        <f t="shared" si="0"/>
        <v>11.4</v>
      </c>
      <c r="E21" s="47"/>
      <c r="F21" s="48"/>
      <c r="G21" s="49"/>
      <c r="H21" s="44">
        <f t="shared" si="2"/>
        <v>5979338.5896699997</v>
      </c>
      <c r="I21" s="11">
        <f t="shared" si="2"/>
        <v>6662460.9760899991</v>
      </c>
      <c r="J21" s="45">
        <f t="shared" si="1"/>
        <v>11.4</v>
      </c>
      <c r="K21" s="20"/>
    </row>
    <row r="22" spans="1:13" ht="20.85" customHeight="1" x14ac:dyDescent="0.3">
      <c r="A22" s="12" t="s">
        <v>15</v>
      </c>
      <c r="B22" s="46">
        <v>3392582.1873499998</v>
      </c>
      <c r="C22" s="46">
        <v>3721289.86198</v>
      </c>
      <c r="D22" s="21">
        <f t="shared" si="0"/>
        <v>9.6999999999999993</v>
      </c>
      <c r="E22" s="53"/>
      <c r="F22" s="54"/>
      <c r="G22" s="49"/>
      <c r="H22" s="21">
        <f t="shared" si="2"/>
        <v>3392582.1873499998</v>
      </c>
      <c r="I22" s="14">
        <f t="shared" si="2"/>
        <v>3721289.86198</v>
      </c>
      <c r="J22" s="50">
        <f t="shared" si="1"/>
        <v>9.6999999999999993</v>
      </c>
      <c r="K22" s="51"/>
    </row>
    <row r="23" spans="1:13" ht="20.85" customHeight="1" x14ac:dyDescent="0.3">
      <c r="A23" s="12" t="s">
        <v>16</v>
      </c>
      <c r="B23" s="46">
        <v>2586756.4023199999</v>
      </c>
      <c r="C23" s="46">
        <v>2941171.1141099995</v>
      </c>
      <c r="D23" s="21">
        <f t="shared" si="0"/>
        <v>13.7</v>
      </c>
      <c r="E23" s="53"/>
      <c r="F23" s="54"/>
      <c r="G23" s="49"/>
      <c r="H23" s="21">
        <f t="shared" si="2"/>
        <v>2586756.4023199999</v>
      </c>
      <c r="I23" s="14">
        <f t="shared" si="2"/>
        <v>2941171.1141099995</v>
      </c>
      <c r="J23" s="50">
        <f t="shared" si="1"/>
        <v>13.7</v>
      </c>
      <c r="K23" s="51"/>
    </row>
    <row r="24" spans="1:13" s="37" customFormat="1" ht="20.85" customHeight="1" x14ac:dyDescent="0.3">
      <c r="A24" s="10" t="s">
        <v>17</v>
      </c>
      <c r="B24" s="3">
        <v>8715736.6442499999</v>
      </c>
      <c r="C24" s="3">
        <v>8817279.4202000014</v>
      </c>
      <c r="D24" s="44">
        <f t="shared" si="0"/>
        <v>1.2</v>
      </c>
      <c r="E24" s="3">
        <v>49792574.283220001</v>
      </c>
      <c r="F24" s="11">
        <v>54720090.419119999</v>
      </c>
      <c r="G24" s="44">
        <f t="shared" si="3"/>
        <v>9.9</v>
      </c>
      <c r="H24" s="44">
        <f t="shared" si="2"/>
        <v>58508310.927469999</v>
      </c>
      <c r="I24" s="11">
        <f t="shared" si="2"/>
        <v>63537369.839320004</v>
      </c>
      <c r="J24" s="45">
        <f t="shared" si="1"/>
        <v>8.6</v>
      </c>
      <c r="K24" s="20"/>
    </row>
    <row r="25" spans="1:13" ht="20.85" customHeight="1" x14ac:dyDescent="0.3">
      <c r="A25" s="12" t="s">
        <v>18</v>
      </c>
      <c r="B25" s="46">
        <v>5143712.4517645603</v>
      </c>
      <c r="C25" s="46">
        <v>4746933.4534600005</v>
      </c>
      <c r="D25" s="21">
        <f t="shared" si="0"/>
        <v>-7.7</v>
      </c>
      <c r="E25" s="46"/>
      <c r="F25" s="14"/>
      <c r="G25" s="21"/>
      <c r="H25" s="21">
        <f t="shared" si="2"/>
        <v>5143712.4517645603</v>
      </c>
      <c r="I25" s="14">
        <f t="shared" si="2"/>
        <v>4746933.4534600005</v>
      </c>
      <c r="J25" s="50">
        <f t="shared" si="1"/>
        <v>-7.7</v>
      </c>
      <c r="K25" s="51"/>
    </row>
    <row r="26" spans="1:13" ht="20.85" customHeight="1" x14ac:dyDescent="0.3">
      <c r="A26" s="12" t="s">
        <v>50</v>
      </c>
      <c r="B26" s="46">
        <v>39152.623399999997</v>
      </c>
      <c r="C26" s="46">
        <v>29813.744979999992</v>
      </c>
      <c r="D26" s="21">
        <f t="shared" si="0"/>
        <v>-23.9</v>
      </c>
      <c r="E26" s="46">
        <v>47668972.482589997</v>
      </c>
      <c r="F26" s="14">
        <v>52614808.378200002</v>
      </c>
      <c r="G26" s="21">
        <f t="shared" si="3"/>
        <v>10.4</v>
      </c>
      <c r="H26" s="21">
        <f t="shared" si="2"/>
        <v>47708125.10599</v>
      </c>
      <c r="I26" s="14">
        <f t="shared" si="2"/>
        <v>52644622.123180002</v>
      </c>
      <c r="J26" s="50">
        <f t="shared" si="1"/>
        <v>10.3</v>
      </c>
      <c r="K26" s="51"/>
    </row>
    <row r="27" spans="1:13" ht="20.85" customHeight="1" x14ac:dyDescent="0.3">
      <c r="A27" s="12" t="s">
        <v>47</v>
      </c>
      <c r="B27" s="46">
        <v>766094.63748000003</v>
      </c>
      <c r="C27" s="46">
        <v>805051.11047000019</v>
      </c>
      <c r="D27" s="21">
        <f t="shared" si="0"/>
        <v>5.0999999999999996</v>
      </c>
      <c r="E27" s="46">
        <v>2123601.80063</v>
      </c>
      <c r="F27" s="14">
        <v>2105282.0409200001</v>
      </c>
      <c r="G27" s="21">
        <f t="shared" si="3"/>
        <v>-0.9</v>
      </c>
      <c r="H27" s="21">
        <f t="shared" si="2"/>
        <v>2889696.43811</v>
      </c>
      <c r="I27" s="14">
        <f t="shared" si="2"/>
        <v>2910333.1513900002</v>
      </c>
      <c r="J27" s="50">
        <f t="shared" si="1"/>
        <v>0.7</v>
      </c>
      <c r="K27" s="51"/>
    </row>
    <row r="28" spans="1:13" ht="20.85" customHeight="1" x14ac:dyDescent="0.3">
      <c r="A28" s="12" t="s">
        <v>46</v>
      </c>
      <c r="B28" s="46">
        <v>2766776.9316054401</v>
      </c>
      <c r="C28" s="46">
        <v>3235481.1112899999</v>
      </c>
      <c r="D28" s="21">
        <f t="shared" ref="D28" si="8">IF(B28=0, "    ---- ", IF(ABS(ROUND(100/B28*C28-100,1))&lt;999,ROUND(100/B28*C28-100,1),IF(ROUND(100/B28*C28-100,1)&gt;999,999,-999)))</f>
        <v>16.899999999999999</v>
      </c>
      <c r="E28" s="46"/>
      <c r="F28" s="14"/>
      <c r="G28" s="21"/>
      <c r="H28" s="21">
        <f t="shared" ref="H28" si="9">SUM(B28+E28)</f>
        <v>2766776.9316054401</v>
      </c>
      <c r="I28" s="14">
        <f t="shared" ref="I28" si="10">SUM(C28+F28)</f>
        <v>3235481.1112899999</v>
      </c>
      <c r="J28" s="50">
        <f t="shared" ref="J28" si="11">IF(H28=0, "    ---- ", IF(ABS(ROUND(100/H28*I28-100,1))&lt;999,ROUND(100/H28*I28-100,1),IF(ROUND(100/H28*I28-100,1)&gt;999,999,-999)))</f>
        <v>16.899999999999999</v>
      </c>
      <c r="K28" s="51"/>
      <c r="M28" s="67"/>
    </row>
    <row r="29" spans="1:13" ht="20.85" customHeight="1" x14ac:dyDescent="0.3">
      <c r="A29" s="10" t="s">
        <v>19</v>
      </c>
      <c r="B29" s="3">
        <v>82394017.488010004</v>
      </c>
      <c r="C29" s="3">
        <v>70782245.241019994</v>
      </c>
      <c r="D29" s="44">
        <f t="shared" si="0"/>
        <v>-14.1</v>
      </c>
      <c r="E29" s="3">
        <v>240816.17</v>
      </c>
      <c r="F29" s="11">
        <v>212249.59527000002</v>
      </c>
      <c r="G29" s="44">
        <f t="shared" si="3"/>
        <v>-11.9</v>
      </c>
      <c r="H29" s="44">
        <f t="shared" si="2"/>
        <v>82634833.658010006</v>
      </c>
      <c r="I29" s="11">
        <f t="shared" si="2"/>
        <v>70994494.836289987</v>
      </c>
      <c r="J29" s="45">
        <f t="shared" si="1"/>
        <v>-14.1</v>
      </c>
      <c r="K29" s="51"/>
      <c r="M29" s="67"/>
    </row>
    <row r="30" spans="1:13" s="37" customFormat="1" ht="20.85" customHeight="1" x14ac:dyDescent="0.3">
      <c r="A30" s="10" t="s">
        <v>20</v>
      </c>
      <c r="B30" s="3">
        <v>6946.7439999999997</v>
      </c>
      <c r="C30" s="3">
        <v>4871.7269999999999</v>
      </c>
      <c r="D30" s="44">
        <f t="shared" si="0"/>
        <v>-29.9</v>
      </c>
      <c r="E30" s="47"/>
      <c r="F30" s="48"/>
      <c r="G30" s="52"/>
      <c r="H30" s="44">
        <f t="shared" si="2"/>
        <v>6946.7439999999997</v>
      </c>
      <c r="I30" s="11">
        <f t="shared" si="2"/>
        <v>4871.7269999999999</v>
      </c>
      <c r="J30" s="45">
        <f t="shared" si="1"/>
        <v>-29.9</v>
      </c>
      <c r="K30" s="20"/>
      <c r="M30" s="72"/>
    </row>
    <row r="31" spans="1:13" ht="20.85" customHeight="1" x14ac:dyDescent="0.3">
      <c r="A31" s="12"/>
      <c r="B31" s="46"/>
      <c r="C31" s="46"/>
      <c r="D31" s="46"/>
      <c r="E31" s="46"/>
      <c r="F31" s="14"/>
      <c r="H31" s="44"/>
      <c r="I31" s="14"/>
      <c r="J31" s="13"/>
      <c r="K31" s="51"/>
    </row>
    <row r="32" spans="1:13" s="37" customFormat="1" ht="20.85" customHeight="1" x14ac:dyDescent="0.3">
      <c r="A32" s="55" t="s">
        <v>21</v>
      </c>
      <c r="B32" s="56">
        <v>104761388.02271202</v>
      </c>
      <c r="C32" s="56">
        <v>94242630.96088843</v>
      </c>
      <c r="D32" s="57">
        <f t="shared" ref="D32:D48" si="12">IF(B32=0, "    ---- ", IF(ABS(ROUND(100/B32*C32-100,1))&lt;999,ROUND(100/B32*C32-100,1),IF(ROUND(100/B32*C32-100,1)&gt;999,999,-999)))</f>
        <v>-10</v>
      </c>
      <c r="E32" s="56">
        <v>61897514.129979998</v>
      </c>
      <c r="F32" s="58">
        <v>70165845.606589988</v>
      </c>
      <c r="G32" s="57">
        <f>IF(E32=0, "    ---- ", IF(ABS(ROUND(100/E32*F32-100,1))&lt;999,ROUND(100/E32*F32-100,1),IF(ROUND(100/E32*F32-100,1)&gt;999,999,-999)))</f>
        <v>13.4</v>
      </c>
      <c r="H32" s="57">
        <f t="shared" si="2"/>
        <v>166658902.15269202</v>
      </c>
      <c r="I32" s="59">
        <f t="shared" si="2"/>
        <v>164408476.56747842</v>
      </c>
      <c r="J32" s="57">
        <f>IF(H32=0, "    ---- ", IF(ABS(ROUND(100/H32*I32-100,1))&lt;999,ROUND(100/H32*I32-100,1),IF(ROUND(100/H32*I32-100,1)&gt;999,999,-999)))</f>
        <v>-1.4</v>
      </c>
      <c r="K32" s="20"/>
    </row>
    <row r="33" spans="1:11" ht="20.85" customHeight="1" x14ac:dyDescent="0.35">
      <c r="A33" s="15" t="s">
        <v>22</v>
      </c>
      <c r="B33" s="60"/>
      <c r="C33" s="60"/>
      <c r="D33" s="21"/>
      <c r="E33" s="60"/>
      <c r="F33" s="60"/>
      <c r="G33" s="61"/>
      <c r="H33" s="44"/>
      <c r="I33" s="62"/>
      <c r="J33" s="63"/>
      <c r="K33" s="43"/>
    </row>
    <row r="34" spans="1:11" s="37" customFormat="1" ht="20.85" customHeight="1" x14ac:dyDescent="0.3">
      <c r="A34" s="10" t="s">
        <v>6</v>
      </c>
      <c r="B34" s="3">
        <v>15814186.58271404</v>
      </c>
      <c r="C34" s="3">
        <v>15231119.587566974</v>
      </c>
      <c r="D34" s="44">
        <f t="shared" si="12"/>
        <v>-3.7</v>
      </c>
      <c r="E34" s="3">
        <v>82503571.827059999</v>
      </c>
      <c r="F34" s="3">
        <v>101754611.72217</v>
      </c>
      <c r="G34" s="44">
        <f t="shared" ref="G34:G48" si="13">IF(E34=0, "    ---- ", IF(ABS(ROUND(100/E34*F34-100,1))&lt;999,ROUND(100/E34*F34-100,1),IF(ROUND(100/E34*F34-100,1)&gt;999,999,-999)))</f>
        <v>23.3</v>
      </c>
      <c r="H34" s="44">
        <f t="shared" si="2"/>
        <v>98317758.409774035</v>
      </c>
      <c r="I34" s="11">
        <f t="shared" si="2"/>
        <v>116985731.30973697</v>
      </c>
      <c r="J34" s="45">
        <f t="shared" ref="J34:J48" si="14">IF(H34=0, "    ---- ", IF(ABS(ROUND(100/H34*I34-100,1))&lt;999,ROUND(100/H34*I34-100,1),IF(ROUND(100/H34*I34-100,1)&gt;999,999,-999)))</f>
        <v>19</v>
      </c>
      <c r="K34" s="20"/>
    </row>
    <row r="35" spans="1:11" s="37" customFormat="1" ht="20.85" customHeight="1" x14ac:dyDescent="0.3">
      <c r="A35" s="10" t="s">
        <v>9</v>
      </c>
      <c r="B35" s="3">
        <v>43342967.671844408</v>
      </c>
      <c r="C35" s="3">
        <v>43497497.090804622</v>
      </c>
      <c r="D35" s="44">
        <f t="shared" si="12"/>
        <v>0.4</v>
      </c>
      <c r="E35" s="3">
        <v>26263221.205129996</v>
      </c>
      <c r="F35" s="3">
        <v>29687068.802840009</v>
      </c>
      <c r="G35" s="44">
        <f t="shared" si="13"/>
        <v>13</v>
      </c>
      <c r="H35" s="44">
        <f t="shared" si="2"/>
        <v>69606188.876974404</v>
      </c>
      <c r="I35" s="11">
        <f t="shared" si="2"/>
        <v>73184565.893644631</v>
      </c>
      <c r="J35" s="45">
        <f t="shared" si="14"/>
        <v>5.0999999999999996</v>
      </c>
      <c r="K35" s="20"/>
    </row>
    <row r="36" spans="1:11" s="37" customFormat="1" ht="20.85" customHeight="1" x14ac:dyDescent="0.3">
      <c r="A36" s="12" t="s">
        <v>10</v>
      </c>
      <c r="B36" s="46">
        <v>17359270.735528648</v>
      </c>
      <c r="C36" s="46">
        <v>17945949.525491439</v>
      </c>
      <c r="D36" s="21">
        <f t="shared" si="12"/>
        <v>3.4</v>
      </c>
      <c r="E36" s="46">
        <v>3585604.9218453066</v>
      </c>
      <c r="F36" s="46">
        <v>3779622.6701406818</v>
      </c>
      <c r="G36" s="21">
        <f t="shared" si="13"/>
        <v>5.4</v>
      </c>
      <c r="H36" s="21">
        <f t="shared" si="2"/>
        <v>20944875.657373954</v>
      </c>
      <c r="I36" s="14">
        <f t="shared" si="2"/>
        <v>21725572.195632122</v>
      </c>
      <c r="J36" s="50">
        <f t="shared" si="14"/>
        <v>3.7</v>
      </c>
      <c r="K36" s="20"/>
    </row>
    <row r="37" spans="1:11" ht="20.85" customHeight="1" x14ac:dyDescent="0.3">
      <c r="A37" s="12" t="s">
        <v>11</v>
      </c>
      <c r="B37" s="46">
        <v>23526192.290928014</v>
      </c>
      <c r="C37" s="46">
        <v>23089118.259114899</v>
      </c>
      <c r="D37" s="21">
        <f t="shared" si="12"/>
        <v>-1.9</v>
      </c>
      <c r="E37" s="46">
        <v>7496895.8946932741</v>
      </c>
      <c r="F37" s="46">
        <v>7607029.1699198587</v>
      </c>
      <c r="G37" s="21">
        <f t="shared" si="13"/>
        <v>1.5</v>
      </c>
      <c r="H37" s="21">
        <f t="shared" si="2"/>
        <v>31023088.185621288</v>
      </c>
      <c r="I37" s="14">
        <f t="shared" si="2"/>
        <v>30696147.429034758</v>
      </c>
      <c r="J37" s="50">
        <f t="shared" si="14"/>
        <v>-1.1000000000000001</v>
      </c>
      <c r="K37" s="51"/>
    </row>
    <row r="38" spans="1:11" ht="20.85" customHeight="1" x14ac:dyDescent="0.3">
      <c r="A38" s="12" t="s">
        <v>48</v>
      </c>
      <c r="B38" s="46">
        <v>2345290.3543877481</v>
      </c>
      <c r="C38" s="46">
        <v>2316855.7211982785</v>
      </c>
      <c r="D38" s="21">
        <f t="shared" si="12"/>
        <v>-1.2</v>
      </c>
      <c r="E38" s="46">
        <v>6014429.063668659</v>
      </c>
      <c r="F38" s="46">
        <v>6872665.6803232655</v>
      </c>
      <c r="G38" s="21">
        <f t="shared" si="13"/>
        <v>14.3</v>
      </c>
      <c r="H38" s="21">
        <f t="shared" si="2"/>
        <v>8359719.418056407</v>
      </c>
      <c r="I38" s="14">
        <f t="shared" si="2"/>
        <v>9189521.4015215449</v>
      </c>
      <c r="J38" s="50">
        <f t="shared" si="14"/>
        <v>9.9</v>
      </c>
      <c r="K38" s="51"/>
    </row>
    <row r="39" spans="1:11" ht="20.85" customHeight="1" x14ac:dyDescent="0.3">
      <c r="A39" s="12" t="s">
        <v>12</v>
      </c>
      <c r="B39" s="46"/>
      <c r="C39" s="46"/>
      <c r="D39" s="21"/>
      <c r="E39" s="46">
        <v>9166291.3249227554</v>
      </c>
      <c r="F39" s="46">
        <v>11427751.282456202</v>
      </c>
      <c r="G39" s="21">
        <f t="shared" ref="G39" si="15">IF(E39=0, "    ---- ", IF(ABS(ROUND(100/E39*F39-100,1))&lt;999,ROUND(100/E39*F39-100,1),IF(ROUND(100/E39*F39-100,1)&gt;999,999,-999)))</f>
        <v>24.7</v>
      </c>
      <c r="H39" s="21">
        <f t="shared" ref="H39" si="16">SUM(B39+E39)</f>
        <v>9166291.3249227554</v>
      </c>
      <c r="I39" s="14">
        <f t="shared" ref="I39" si="17">SUM(C39+F39)</f>
        <v>11427751.282456202</v>
      </c>
      <c r="J39" s="50">
        <f t="shared" ref="J39" si="18">IF(H39=0, "    ---- ", IF(ABS(ROUND(100/H39*I39-100,1))&lt;999,ROUND(100/H39*I39-100,1),IF(ROUND(100/H39*I39-100,1)&gt;999,999,-999)))</f>
        <v>24.7</v>
      </c>
      <c r="K39" s="51"/>
    </row>
    <row r="40" spans="1:11" s="37" customFormat="1" ht="20.85" customHeight="1" x14ac:dyDescent="0.3">
      <c r="A40" s="10" t="s">
        <v>17</v>
      </c>
      <c r="B40" s="3">
        <v>398407571.05718368</v>
      </c>
      <c r="C40" s="3">
        <v>402842534.99539</v>
      </c>
      <c r="D40" s="44">
        <f t="shared" si="12"/>
        <v>1.1000000000000001</v>
      </c>
      <c r="E40" s="3">
        <v>543778000.19786501</v>
      </c>
      <c r="F40" s="3">
        <v>665360401.37366998</v>
      </c>
      <c r="G40" s="44">
        <f t="shared" si="13"/>
        <v>22.4</v>
      </c>
      <c r="H40" s="44">
        <f t="shared" si="2"/>
        <v>942185571.25504875</v>
      </c>
      <c r="I40" s="11">
        <f t="shared" si="2"/>
        <v>1068202936.36906</v>
      </c>
      <c r="J40" s="45">
        <f t="shared" si="14"/>
        <v>13.4</v>
      </c>
      <c r="K40" s="20"/>
    </row>
    <row r="41" spans="1:11" ht="20.85" customHeight="1" x14ac:dyDescent="0.3">
      <c r="A41" s="12" t="s">
        <v>18</v>
      </c>
      <c r="B41" s="46">
        <v>380544751.80176365</v>
      </c>
      <c r="C41" s="46">
        <v>381503421.87645996</v>
      </c>
      <c r="D41" s="21">
        <f t="shared" si="12"/>
        <v>0.3</v>
      </c>
      <c r="E41" s="46"/>
      <c r="F41" s="46"/>
      <c r="G41" s="21"/>
      <c r="H41" s="21">
        <f t="shared" si="2"/>
        <v>380544751.80176365</v>
      </c>
      <c r="I41" s="14">
        <f t="shared" si="2"/>
        <v>381503421.87645996</v>
      </c>
      <c r="J41" s="50">
        <f t="shared" si="14"/>
        <v>0.3</v>
      </c>
      <c r="K41" s="51"/>
    </row>
    <row r="42" spans="1:11" ht="20.85" customHeight="1" x14ac:dyDescent="0.3">
      <c r="A42" s="12" t="s">
        <v>50</v>
      </c>
      <c r="B42" s="46">
        <v>2213062.5095199994</v>
      </c>
      <c r="C42" s="46">
        <v>2423996.1742499997</v>
      </c>
      <c r="D42" s="21">
        <f t="shared" si="12"/>
        <v>9.5</v>
      </c>
      <c r="E42" s="46">
        <v>535941632.83985496</v>
      </c>
      <c r="F42" s="46">
        <v>655055548.93555999</v>
      </c>
      <c r="G42" s="21">
        <f t="shared" si="13"/>
        <v>22.2</v>
      </c>
      <c r="H42" s="21">
        <f t="shared" si="2"/>
        <v>538154695.34937501</v>
      </c>
      <c r="I42" s="14">
        <f t="shared" si="2"/>
        <v>657479545.10980999</v>
      </c>
      <c r="J42" s="50">
        <f t="shared" si="14"/>
        <v>22.2</v>
      </c>
      <c r="K42" s="51"/>
    </row>
    <row r="43" spans="1:11" ht="20.85" customHeight="1" x14ac:dyDescent="0.3">
      <c r="A43" s="12" t="s">
        <v>47</v>
      </c>
      <c r="B43" s="46">
        <v>4969613.755619999</v>
      </c>
      <c r="C43" s="46">
        <v>6865150.4069899991</v>
      </c>
      <c r="D43" s="21">
        <f t="shared" si="12"/>
        <v>38.1</v>
      </c>
      <c r="E43" s="46">
        <v>7836367.3580100005</v>
      </c>
      <c r="F43" s="46">
        <v>10304852.438110001</v>
      </c>
      <c r="G43" s="21">
        <f t="shared" si="13"/>
        <v>31.5</v>
      </c>
      <c r="H43" s="21">
        <f t="shared" si="2"/>
        <v>12805981.113630001</v>
      </c>
      <c r="I43" s="14">
        <f t="shared" si="2"/>
        <v>17170002.845100001</v>
      </c>
      <c r="J43" s="50">
        <f t="shared" si="14"/>
        <v>34.1</v>
      </c>
      <c r="K43" s="51"/>
    </row>
    <row r="44" spans="1:11" ht="20.85" customHeight="1" x14ac:dyDescent="0.3">
      <c r="A44" s="12" t="s">
        <v>46</v>
      </c>
      <c r="B44" s="46">
        <v>10680142.990279999</v>
      </c>
      <c r="C44" s="46">
        <v>12049966.537689999</v>
      </c>
      <c r="D44" s="21">
        <f t="shared" ref="D44" si="19">IF(B44=0, "    ---- ", IF(ABS(ROUND(100/B44*C44-100,1))&lt;999,ROUND(100/B44*C44-100,1),IF(ROUND(100/B44*C44-100,1)&gt;999,999,-999)))</f>
        <v>12.8</v>
      </c>
      <c r="E44" s="46"/>
      <c r="F44" s="46"/>
      <c r="G44" s="21"/>
      <c r="H44" s="21">
        <f t="shared" ref="H44" si="20">SUM(B44+E44)</f>
        <v>10680142.990279999</v>
      </c>
      <c r="I44" s="14">
        <f t="shared" ref="I44" si="21">SUM(C44+F44)</f>
        <v>12049966.537689999</v>
      </c>
      <c r="J44" s="50">
        <f t="shared" ref="J44" si="22">IF(H44=0, "    ---- ", IF(ABS(ROUND(100/H44*I44-100,1))&lt;999,ROUND(100/H44*I44-100,1),IF(ROUND(100/H44*I44-100,1)&gt;999,999,-999)))</f>
        <v>12.8</v>
      </c>
      <c r="K44" s="51"/>
    </row>
    <row r="45" spans="1:11" ht="20.85" customHeight="1" x14ac:dyDescent="0.3">
      <c r="A45" s="10" t="s">
        <v>19</v>
      </c>
      <c r="B45" s="3">
        <v>820947456.89280999</v>
      </c>
      <c r="C45" s="3">
        <v>952167521.70842993</v>
      </c>
      <c r="D45" s="44">
        <f t="shared" si="12"/>
        <v>16</v>
      </c>
      <c r="E45" s="3">
        <v>2769122.9589300002</v>
      </c>
      <c r="F45" s="3">
        <v>2886767.1387900002</v>
      </c>
      <c r="G45" s="44">
        <f t="shared" si="13"/>
        <v>4.2</v>
      </c>
      <c r="H45" s="64">
        <f t="shared" si="2"/>
        <v>823716579.85174</v>
      </c>
      <c r="I45" s="11">
        <f t="shared" si="2"/>
        <v>955054288.84721994</v>
      </c>
      <c r="J45" s="45">
        <f t="shared" si="14"/>
        <v>15.9</v>
      </c>
      <c r="K45" s="51"/>
    </row>
    <row r="46" spans="1:11" s="37" customFormat="1" ht="20.85" customHeight="1" x14ac:dyDescent="0.3">
      <c r="A46" s="10" t="s">
        <v>20</v>
      </c>
      <c r="B46" s="3">
        <v>2682090.5702300002</v>
      </c>
      <c r="C46" s="3">
        <v>2493659.6030299999</v>
      </c>
      <c r="D46" s="44">
        <f t="shared" si="12"/>
        <v>-7</v>
      </c>
      <c r="E46" s="47"/>
      <c r="F46" s="47"/>
      <c r="G46" s="52"/>
      <c r="H46" s="44">
        <f t="shared" si="2"/>
        <v>2682090.5702300002</v>
      </c>
      <c r="I46" s="11">
        <f t="shared" si="2"/>
        <v>2493659.6030299999</v>
      </c>
      <c r="J46" s="45">
        <f t="shared" si="14"/>
        <v>-7</v>
      </c>
      <c r="K46" s="20"/>
    </row>
    <row r="47" spans="1:11" ht="20.85" customHeight="1" x14ac:dyDescent="0.3">
      <c r="A47" s="12"/>
      <c r="B47" s="46"/>
      <c r="C47" s="46"/>
      <c r="D47" s="21"/>
      <c r="E47" s="46"/>
      <c r="F47" s="46"/>
      <c r="G47" s="46"/>
      <c r="H47" s="21"/>
      <c r="I47" s="14"/>
      <c r="J47" s="13"/>
      <c r="K47" s="51"/>
    </row>
    <row r="48" spans="1:11" s="37" customFormat="1" ht="20.85" customHeight="1" x14ac:dyDescent="0.3">
      <c r="A48" s="55" t="s">
        <v>23</v>
      </c>
      <c r="B48" s="56">
        <v>1281194272.7747819</v>
      </c>
      <c r="C48" s="56">
        <v>1416232332.9852219</v>
      </c>
      <c r="D48" s="57">
        <f t="shared" si="12"/>
        <v>10.5</v>
      </c>
      <c r="E48" s="56">
        <v>655313916.18898487</v>
      </c>
      <c r="F48" s="56">
        <v>799688849.03746998</v>
      </c>
      <c r="G48" s="57">
        <f t="shared" si="13"/>
        <v>22</v>
      </c>
      <c r="H48" s="65">
        <f t="shared" si="2"/>
        <v>1936508188.9637668</v>
      </c>
      <c r="I48" s="56">
        <f t="shared" si="2"/>
        <v>2215921182.0226917</v>
      </c>
      <c r="J48" s="57">
        <f t="shared" si="14"/>
        <v>14.4</v>
      </c>
      <c r="K48" s="20"/>
    </row>
    <row r="49" spans="1:11" ht="18.75" x14ac:dyDescent="0.3">
      <c r="A49" s="7"/>
      <c r="B49" s="7"/>
      <c r="C49" s="7"/>
      <c r="D49" s="7"/>
      <c r="E49" s="7"/>
      <c r="F49" s="7"/>
      <c r="G49" s="7"/>
      <c r="H49" s="7"/>
      <c r="I49" s="7"/>
      <c r="J49" s="7"/>
      <c r="K49" s="7"/>
    </row>
    <row r="50" spans="1:11" s="66" customFormat="1" ht="20.25" customHeight="1" x14ac:dyDescent="0.3">
      <c r="B50" s="18"/>
      <c r="C50" s="8"/>
      <c r="D50" s="18"/>
      <c r="E50" s="8"/>
      <c r="F50" s="18"/>
      <c r="G50" s="8"/>
      <c r="H50" s="18"/>
      <c r="I50" s="8"/>
      <c r="J50" s="19"/>
      <c r="K50" s="19"/>
    </row>
    <row r="51" spans="1:11" s="66" customFormat="1" ht="18.75" x14ac:dyDescent="0.3">
      <c r="A51" s="16"/>
      <c r="B51" s="7"/>
      <c r="C51" s="7"/>
      <c r="D51" s="7"/>
      <c r="H51" s="67"/>
    </row>
    <row r="52" spans="1:11" s="66" customFormat="1" ht="18.75" x14ac:dyDescent="0.3">
      <c r="A52" s="7"/>
      <c r="B52" s="7"/>
      <c r="C52" s="7"/>
      <c r="D52" s="7"/>
      <c r="H52" s="67"/>
    </row>
    <row r="53" spans="1:11" s="66" customFormat="1" ht="18.75" x14ac:dyDescent="0.3">
      <c r="A53" s="7"/>
      <c r="B53" s="7"/>
      <c r="C53" s="7"/>
      <c r="D53" s="7"/>
      <c r="H53" s="67"/>
    </row>
    <row r="54" spans="1:11" s="66" customFormat="1" ht="18.75" x14ac:dyDescent="0.3">
      <c r="A54" s="7"/>
      <c r="B54" s="7"/>
      <c r="C54" s="7"/>
      <c r="D54" s="7"/>
      <c r="H54" s="67"/>
    </row>
    <row r="55" spans="1:11" s="66" customFormat="1" ht="18.75" x14ac:dyDescent="0.3">
      <c r="A55" s="7"/>
      <c r="B55" s="7"/>
      <c r="C55" s="7"/>
      <c r="D55" s="7"/>
      <c r="H55" s="67"/>
    </row>
    <row r="56" spans="1:11" s="66" customFormat="1" ht="18.75" x14ac:dyDescent="0.3">
      <c r="A56" s="68"/>
      <c r="B56" s="7"/>
      <c r="C56" s="7"/>
      <c r="D56" s="7"/>
      <c r="H56" s="67"/>
    </row>
    <row r="57" spans="1:11" s="66" customFormat="1" ht="18.75" x14ac:dyDescent="0.3">
      <c r="A57" s="7"/>
      <c r="B57" s="7"/>
      <c r="C57" s="7"/>
      <c r="D57" s="7"/>
      <c r="H57" s="67"/>
    </row>
    <row r="58" spans="1:11" s="66" customFormat="1" ht="18.75" x14ac:dyDescent="0.3">
      <c r="A58" s="19"/>
      <c r="B58" s="7"/>
      <c r="C58" s="7"/>
      <c r="D58" s="7"/>
      <c r="H58" s="67"/>
    </row>
    <row r="59" spans="1:11" s="66" customFormat="1" ht="18.75" x14ac:dyDescent="0.3">
      <c r="A59" s="19"/>
      <c r="B59" s="7"/>
      <c r="C59" s="7"/>
      <c r="D59" s="7"/>
      <c r="H59" s="67"/>
    </row>
    <row r="60" spans="1:11" s="66" customFormat="1" ht="18.75" x14ac:dyDescent="0.3">
      <c r="A60" s="19"/>
      <c r="B60" s="7"/>
      <c r="C60" s="7"/>
      <c r="D60" s="7"/>
      <c r="H60" s="67"/>
    </row>
    <row r="61" spans="1:11" s="66" customFormat="1" ht="18.75" x14ac:dyDescent="0.3">
      <c r="A61" s="7"/>
      <c r="B61" s="19"/>
      <c r="C61" s="19"/>
      <c r="D61" s="19"/>
    </row>
    <row r="62" spans="1:11" s="19" customFormat="1" ht="19.5" customHeight="1" x14ac:dyDescent="0.3">
      <c r="B62" s="7"/>
      <c r="C62" s="7"/>
      <c r="D62" s="7"/>
    </row>
    <row r="63" spans="1:11" s="19" customFormat="1" ht="19.5" customHeight="1" x14ac:dyDescent="0.3">
      <c r="B63" s="7"/>
      <c r="C63" s="7"/>
      <c r="D63" s="7"/>
    </row>
    <row r="64" spans="1:11" s="19" customFormat="1" ht="18.75" x14ac:dyDescent="0.3">
      <c r="A64" s="7"/>
      <c r="B64" s="7"/>
      <c r="C64" s="7"/>
      <c r="D64" s="7"/>
    </row>
    <row r="65" spans="1:4" s="19" customFormat="1" ht="18.75" x14ac:dyDescent="0.3">
      <c r="B65" s="7"/>
      <c r="C65" s="7"/>
      <c r="D65" s="7"/>
    </row>
    <row r="66" spans="1:4" s="19" customFormat="1" ht="18.75" x14ac:dyDescent="0.3">
      <c r="A66" s="7"/>
      <c r="B66" s="7"/>
      <c r="C66" s="7"/>
      <c r="D66" s="7"/>
    </row>
    <row r="67" spans="1:4" s="19" customFormat="1" ht="18.75" x14ac:dyDescent="0.3">
      <c r="A67" s="7"/>
      <c r="B67" s="7"/>
      <c r="C67" s="7"/>
      <c r="D67" s="7"/>
    </row>
    <row r="68" spans="1:4" s="19" customFormat="1" ht="18.75" x14ac:dyDescent="0.3">
      <c r="A68" s="7"/>
      <c r="B68" s="7"/>
      <c r="C68" s="7"/>
      <c r="D68" s="7"/>
    </row>
    <row r="69" spans="1:4" s="19" customFormat="1" ht="18.75" x14ac:dyDescent="0.3">
      <c r="B69" s="7"/>
      <c r="C69" s="7"/>
      <c r="D69" s="7"/>
    </row>
    <row r="70" spans="1:4" s="19" customFormat="1" ht="18.75" x14ac:dyDescent="0.3">
      <c r="B70" s="7"/>
      <c r="C70" s="7"/>
      <c r="D70" s="7"/>
    </row>
    <row r="71" spans="1:4" s="19" customFormat="1" ht="18.75" x14ac:dyDescent="0.3"/>
    <row r="72" spans="1:4" s="19" customFormat="1" ht="18.75" x14ac:dyDescent="0.3"/>
    <row r="73" spans="1:4" s="19" customFormat="1" ht="18.75" x14ac:dyDescent="0.3"/>
    <row r="74" spans="1:4" s="19" customFormat="1" ht="18.75" x14ac:dyDescent="0.3"/>
    <row r="75" spans="1:4" s="19" customFormat="1" ht="18.75" x14ac:dyDescent="0.3"/>
    <row r="76" spans="1:4" s="7" customFormat="1" ht="18.75" x14ac:dyDescent="0.3"/>
    <row r="77" spans="1:4" s="7" customFormat="1" ht="18.75" x14ac:dyDescent="0.3"/>
  </sheetData>
  <mergeCells count="6">
    <mergeCell ref="B7:D7"/>
    <mergeCell ref="E7:G7"/>
    <mergeCell ref="H7:J7"/>
    <mergeCell ref="B8:D8"/>
    <mergeCell ref="E8:G8"/>
    <mergeCell ref="H8:J8"/>
  </mergeCells>
  <pageMargins left="0.78740157480314965" right="0.78740157480314965" top="0.98425196850393704" bottom="0.98425196850393704" header="0.51181102362204722" footer="0.51181102362204722"/>
  <pageSetup paperSize="9" scale="38"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26"/>
  <sheetViews>
    <sheetView showGridLines="0" zoomScale="90" zoomScaleNormal="90" zoomScaleSheetLayoutView="100" workbookViewId="0"/>
  </sheetViews>
  <sheetFormatPr baseColWidth="10" defaultColWidth="11.42578125" defaultRowHeight="15.75" x14ac:dyDescent="0.25"/>
  <cols>
    <col min="1" max="1" width="5.7109375" style="22" customWidth="1"/>
    <col min="2" max="2" width="119.140625" style="22" bestFit="1" customWidth="1"/>
    <col min="3" max="255" width="11.42578125" style="22"/>
    <col min="256" max="256" width="5.7109375" style="22" customWidth="1"/>
    <col min="257" max="257" width="119.140625" style="22" bestFit="1" customWidth="1"/>
    <col min="258" max="511" width="11.42578125" style="22"/>
    <col min="512" max="512" width="5.7109375" style="22" customWidth="1"/>
    <col min="513" max="513" width="119.140625" style="22" bestFit="1" customWidth="1"/>
    <col min="514" max="767" width="11.42578125" style="22"/>
    <col min="768" max="768" width="5.7109375" style="22" customWidth="1"/>
    <col min="769" max="769" width="119.140625" style="22" bestFit="1" customWidth="1"/>
    <col min="770" max="1023" width="11.42578125" style="22"/>
    <col min="1024" max="1024" width="5.7109375" style="22" customWidth="1"/>
    <col min="1025" max="1025" width="119.140625" style="22" bestFit="1" customWidth="1"/>
    <col min="1026" max="1279" width="11.42578125" style="22"/>
    <col min="1280" max="1280" width="5.7109375" style="22" customWidth="1"/>
    <col min="1281" max="1281" width="119.140625" style="22" bestFit="1" customWidth="1"/>
    <col min="1282" max="1535" width="11.42578125" style="22"/>
    <col min="1536" max="1536" width="5.7109375" style="22" customWidth="1"/>
    <col min="1537" max="1537" width="119.140625" style="22" bestFit="1" customWidth="1"/>
    <col min="1538" max="1791" width="11.42578125" style="22"/>
    <col min="1792" max="1792" width="5.7109375" style="22" customWidth="1"/>
    <col min="1793" max="1793" width="119.140625" style="22" bestFit="1" customWidth="1"/>
    <col min="1794" max="2047" width="11.42578125" style="22"/>
    <col min="2048" max="2048" width="5.7109375" style="22" customWidth="1"/>
    <col min="2049" max="2049" width="119.140625" style="22" bestFit="1" customWidth="1"/>
    <col min="2050" max="2303" width="11.42578125" style="22"/>
    <col min="2304" max="2304" width="5.7109375" style="22" customWidth="1"/>
    <col min="2305" max="2305" width="119.140625" style="22" bestFit="1" customWidth="1"/>
    <col min="2306" max="2559" width="11.42578125" style="22"/>
    <col min="2560" max="2560" width="5.7109375" style="22" customWidth="1"/>
    <col min="2561" max="2561" width="119.140625" style="22" bestFit="1" customWidth="1"/>
    <col min="2562" max="2815" width="11.42578125" style="22"/>
    <col min="2816" max="2816" width="5.7109375" style="22" customWidth="1"/>
    <col min="2817" max="2817" width="119.140625" style="22" bestFit="1" customWidth="1"/>
    <col min="2818" max="3071" width="11.42578125" style="22"/>
    <col min="3072" max="3072" width="5.7109375" style="22" customWidth="1"/>
    <col min="3073" max="3073" width="119.140625" style="22" bestFit="1" customWidth="1"/>
    <col min="3074" max="3327" width="11.42578125" style="22"/>
    <col min="3328" max="3328" width="5.7109375" style="22" customWidth="1"/>
    <col min="3329" max="3329" width="119.140625" style="22" bestFit="1" customWidth="1"/>
    <col min="3330" max="3583" width="11.42578125" style="22"/>
    <col min="3584" max="3584" width="5.7109375" style="22" customWidth="1"/>
    <col min="3585" max="3585" width="119.140625" style="22" bestFit="1" customWidth="1"/>
    <col min="3586" max="3839" width="11.42578125" style="22"/>
    <col min="3840" max="3840" width="5.7109375" style="22" customWidth="1"/>
    <col min="3841" max="3841" width="119.140625" style="22" bestFit="1" customWidth="1"/>
    <col min="3842" max="4095" width="11.42578125" style="22"/>
    <col min="4096" max="4096" width="5.7109375" style="22" customWidth="1"/>
    <col min="4097" max="4097" width="119.140625" style="22" bestFit="1" customWidth="1"/>
    <col min="4098" max="4351" width="11.42578125" style="22"/>
    <col min="4352" max="4352" width="5.7109375" style="22" customWidth="1"/>
    <col min="4353" max="4353" width="119.140625" style="22" bestFit="1" customWidth="1"/>
    <col min="4354" max="4607" width="11.42578125" style="22"/>
    <col min="4608" max="4608" width="5.7109375" style="22" customWidth="1"/>
    <col min="4609" max="4609" width="119.140625" style="22" bestFit="1" customWidth="1"/>
    <col min="4610" max="4863" width="11.42578125" style="22"/>
    <col min="4864" max="4864" width="5.7109375" style="22" customWidth="1"/>
    <col min="4865" max="4865" width="119.140625" style="22" bestFit="1" customWidth="1"/>
    <col min="4866" max="5119" width="11.42578125" style="22"/>
    <col min="5120" max="5120" width="5.7109375" style="22" customWidth="1"/>
    <col min="5121" max="5121" width="119.140625" style="22" bestFit="1" customWidth="1"/>
    <col min="5122" max="5375" width="11.42578125" style="22"/>
    <col min="5376" max="5376" width="5.7109375" style="22" customWidth="1"/>
    <col min="5377" max="5377" width="119.140625" style="22" bestFit="1" customWidth="1"/>
    <col min="5378" max="5631" width="11.42578125" style="22"/>
    <col min="5632" max="5632" width="5.7109375" style="22" customWidth="1"/>
    <col min="5633" max="5633" width="119.140625" style="22" bestFit="1" customWidth="1"/>
    <col min="5634" max="5887" width="11.42578125" style="22"/>
    <col min="5888" max="5888" width="5.7109375" style="22" customWidth="1"/>
    <col min="5889" max="5889" width="119.140625" style="22" bestFit="1" customWidth="1"/>
    <col min="5890" max="6143" width="11.42578125" style="22"/>
    <col min="6144" max="6144" width="5.7109375" style="22" customWidth="1"/>
    <col min="6145" max="6145" width="119.140625" style="22" bestFit="1" customWidth="1"/>
    <col min="6146" max="6399" width="11.42578125" style="22"/>
    <col min="6400" max="6400" width="5.7109375" style="22" customWidth="1"/>
    <col min="6401" max="6401" width="119.140625" style="22" bestFit="1" customWidth="1"/>
    <col min="6402" max="6655" width="11.42578125" style="22"/>
    <col min="6656" max="6656" width="5.7109375" style="22" customWidth="1"/>
    <col min="6657" max="6657" width="119.140625" style="22" bestFit="1" customWidth="1"/>
    <col min="6658" max="6911" width="11.42578125" style="22"/>
    <col min="6912" max="6912" width="5.7109375" style="22" customWidth="1"/>
    <col min="6913" max="6913" width="119.140625" style="22" bestFit="1" customWidth="1"/>
    <col min="6914" max="7167" width="11.42578125" style="22"/>
    <col min="7168" max="7168" width="5.7109375" style="22" customWidth="1"/>
    <col min="7169" max="7169" width="119.140625" style="22" bestFit="1" customWidth="1"/>
    <col min="7170" max="7423" width="11.42578125" style="22"/>
    <col min="7424" max="7424" width="5.7109375" style="22" customWidth="1"/>
    <col min="7425" max="7425" width="119.140625" style="22" bestFit="1" customWidth="1"/>
    <col min="7426" max="7679" width="11.42578125" style="22"/>
    <col min="7680" max="7680" width="5.7109375" style="22" customWidth="1"/>
    <col min="7681" max="7681" width="119.140625" style="22" bestFit="1" customWidth="1"/>
    <col min="7682" max="7935" width="11.42578125" style="22"/>
    <col min="7936" max="7936" width="5.7109375" style="22" customWidth="1"/>
    <col min="7937" max="7937" width="119.140625" style="22" bestFit="1" customWidth="1"/>
    <col min="7938" max="8191" width="11.42578125" style="22"/>
    <col min="8192" max="8192" width="5.7109375" style="22" customWidth="1"/>
    <col min="8193" max="8193" width="119.140625" style="22" bestFit="1" customWidth="1"/>
    <col min="8194" max="8447" width="11.42578125" style="22"/>
    <col min="8448" max="8448" width="5.7109375" style="22" customWidth="1"/>
    <col min="8449" max="8449" width="119.140625" style="22" bestFit="1" customWidth="1"/>
    <col min="8450" max="8703" width="11.42578125" style="22"/>
    <col min="8704" max="8704" width="5.7109375" style="22" customWidth="1"/>
    <col min="8705" max="8705" width="119.140625" style="22" bestFit="1" customWidth="1"/>
    <col min="8706" max="8959" width="11.42578125" style="22"/>
    <col min="8960" max="8960" width="5.7109375" style="22" customWidth="1"/>
    <col min="8961" max="8961" width="119.140625" style="22" bestFit="1" customWidth="1"/>
    <col min="8962" max="9215" width="11.42578125" style="22"/>
    <col min="9216" max="9216" width="5.7109375" style="22" customWidth="1"/>
    <col min="9217" max="9217" width="119.140625" style="22" bestFit="1" customWidth="1"/>
    <col min="9218" max="9471" width="11.42578125" style="22"/>
    <col min="9472" max="9472" width="5.7109375" style="22" customWidth="1"/>
    <col min="9473" max="9473" width="119.140625" style="22" bestFit="1" customWidth="1"/>
    <col min="9474" max="9727" width="11.42578125" style="22"/>
    <col min="9728" max="9728" width="5.7109375" style="22" customWidth="1"/>
    <col min="9729" max="9729" width="119.140625" style="22" bestFit="1" customWidth="1"/>
    <col min="9730" max="9983" width="11.42578125" style="22"/>
    <col min="9984" max="9984" width="5.7109375" style="22" customWidth="1"/>
    <col min="9985" max="9985" width="119.140625" style="22" bestFit="1" customWidth="1"/>
    <col min="9986" max="10239" width="11.42578125" style="22"/>
    <col min="10240" max="10240" width="5.7109375" style="22" customWidth="1"/>
    <col min="10241" max="10241" width="119.140625" style="22" bestFit="1" customWidth="1"/>
    <col min="10242" max="10495" width="11.42578125" style="22"/>
    <col min="10496" max="10496" width="5.7109375" style="22" customWidth="1"/>
    <col min="10497" max="10497" width="119.140625" style="22" bestFit="1" customWidth="1"/>
    <col min="10498" max="10751" width="11.42578125" style="22"/>
    <col min="10752" max="10752" width="5.7109375" style="22" customWidth="1"/>
    <col min="10753" max="10753" width="119.140625" style="22" bestFit="1" customWidth="1"/>
    <col min="10754" max="11007" width="11.42578125" style="22"/>
    <col min="11008" max="11008" width="5.7109375" style="22" customWidth="1"/>
    <col min="11009" max="11009" width="119.140625" style="22" bestFit="1" customWidth="1"/>
    <col min="11010" max="11263" width="11.42578125" style="22"/>
    <col min="11264" max="11264" width="5.7109375" style="22" customWidth="1"/>
    <col min="11265" max="11265" width="119.140625" style="22" bestFit="1" customWidth="1"/>
    <col min="11266" max="11519" width="11.42578125" style="22"/>
    <col min="11520" max="11520" width="5.7109375" style="22" customWidth="1"/>
    <col min="11521" max="11521" width="119.140625" style="22" bestFit="1" customWidth="1"/>
    <col min="11522" max="11775" width="11.42578125" style="22"/>
    <col min="11776" max="11776" width="5.7109375" style="22" customWidth="1"/>
    <col min="11777" max="11777" width="119.140625" style="22" bestFit="1" customWidth="1"/>
    <col min="11778" max="12031" width="11.42578125" style="22"/>
    <col min="12032" max="12032" width="5.7109375" style="22" customWidth="1"/>
    <col min="12033" max="12033" width="119.140625" style="22" bestFit="1" customWidth="1"/>
    <col min="12034" max="12287" width="11.42578125" style="22"/>
    <col min="12288" max="12288" width="5.7109375" style="22" customWidth="1"/>
    <col min="12289" max="12289" width="119.140625" style="22" bestFit="1" customWidth="1"/>
    <col min="12290" max="12543" width="11.42578125" style="22"/>
    <col min="12544" max="12544" width="5.7109375" style="22" customWidth="1"/>
    <col min="12545" max="12545" width="119.140625" style="22" bestFit="1" customWidth="1"/>
    <col min="12546" max="12799" width="11.42578125" style="22"/>
    <col min="12800" max="12800" width="5.7109375" style="22" customWidth="1"/>
    <col min="12801" max="12801" width="119.140625" style="22" bestFit="1" customWidth="1"/>
    <col min="12802" max="13055" width="11.42578125" style="22"/>
    <col min="13056" max="13056" width="5.7109375" style="22" customWidth="1"/>
    <col min="13057" max="13057" width="119.140625" style="22" bestFit="1" customWidth="1"/>
    <col min="13058" max="13311" width="11.42578125" style="22"/>
    <col min="13312" max="13312" width="5.7109375" style="22" customWidth="1"/>
    <col min="13313" max="13313" width="119.140625" style="22" bestFit="1" customWidth="1"/>
    <col min="13314" max="13567" width="11.42578125" style="22"/>
    <col min="13568" max="13568" width="5.7109375" style="22" customWidth="1"/>
    <col min="13569" max="13569" width="119.140625" style="22" bestFit="1" customWidth="1"/>
    <col min="13570" max="13823" width="11.42578125" style="22"/>
    <col min="13824" max="13824" width="5.7109375" style="22" customWidth="1"/>
    <col min="13825" max="13825" width="119.140625" style="22" bestFit="1" customWidth="1"/>
    <col min="13826" max="14079" width="11.42578125" style="22"/>
    <col min="14080" max="14080" width="5.7109375" style="22" customWidth="1"/>
    <col min="14081" max="14081" width="119.140625" style="22" bestFit="1" customWidth="1"/>
    <col min="14082" max="14335" width="11.42578125" style="22"/>
    <col min="14336" max="14336" width="5.7109375" style="22" customWidth="1"/>
    <col min="14337" max="14337" width="119.140625" style="22" bestFit="1" customWidth="1"/>
    <col min="14338" max="14591" width="11.42578125" style="22"/>
    <col min="14592" max="14592" width="5.7109375" style="22" customWidth="1"/>
    <col min="14593" max="14593" width="119.140625" style="22" bestFit="1" customWidth="1"/>
    <col min="14594" max="14847" width="11.42578125" style="22"/>
    <col min="14848" max="14848" width="5.7109375" style="22" customWidth="1"/>
    <col min="14849" max="14849" width="119.140625" style="22" bestFit="1" customWidth="1"/>
    <col min="14850" max="15103" width="11.42578125" style="22"/>
    <col min="15104" max="15104" width="5.7109375" style="22" customWidth="1"/>
    <col min="15105" max="15105" width="119.140625" style="22" bestFit="1" customWidth="1"/>
    <col min="15106" max="15359" width="11.42578125" style="22"/>
    <col min="15360" max="15360" width="5.7109375" style="22" customWidth="1"/>
    <col min="15361" max="15361" width="119.140625" style="22" bestFit="1" customWidth="1"/>
    <col min="15362" max="15615" width="11.42578125" style="22"/>
    <col min="15616" max="15616" width="5.7109375" style="22" customWidth="1"/>
    <col min="15617" max="15617" width="119.140625" style="22" bestFit="1" customWidth="1"/>
    <col min="15618" max="15871" width="11.42578125" style="22"/>
    <col min="15872" max="15872" width="5.7109375" style="22" customWidth="1"/>
    <col min="15873" max="15873" width="119.140625" style="22" bestFit="1" customWidth="1"/>
    <col min="15874" max="16127" width="11.42578125" style="22"/>
    <col min="16128" max="16128" width="5.7109375" style="22" customWidth="1"/>
    <col min="16129" max="16129" width="119.140625" style="22" bestFit="1" customWidth="1"/>
    <col min="16130" max="16384" width="11.42578125" style="22"/>
  </cols>
  <sheetData>
    <row r="2" spans="1:2" x14ac:dyDescent="0.25">
      <c r="A2" s="17" t="s">
        <v>25</v>
      </c>
    </row>
    <row r="4" spans="1:2" x14ac:dyDescent="0.25">
      <c r="A4" s="23" t="s">
        <v>26</v>
      </c>
      <c r="B4" s="22" t="s">
        <v>44</v>
      </c>
    </row>
    <row r="5" spans="1:2" ht="31.5" x14ac:dyDescent="0.25">
      <c r="A5" s="24" t="s">
        <v>27</v>
      </c>
      <c r="B5" s="25" t="s">
        <v>28</v>
      </c>
    </row>
    <row r="6" spans="1:2" x14ac:dyDescent="0.25">
      <c r="A6" s="23" t="s">
        <v>29</v>
      </c>
      <c r="B6" s="22" t="s">
        <v>30</v>
      </c>
    </row>
    <row r="7" spans="1:2" x14ac:dyDescent="0.25">
      <c r="A7" s="23" t="s">
        <v>31</v>
      </c>
      <c r="B7" s="22" t="s">
        <v>32</v>
      </c>
    </row>
    <row r="8" spans="1:2" ht="47.25" x14ac:dyDescent="0.25">
      <c r="A8" s="24" t="s">
        <v>33</v>
      </c>
      <c r="B8" s="25" t="s">
        <v>43</v>
      </c>
    </row>
    <row r="9" spans="1:2" ht="47.25" x14ac:dyDescent="0.25">
      <c r="A9" s="24" t="s">
        <v>34</v>
      </c>
      <c r="B9" s="71" t="s">
        <v>49</v>
      </c>
    </row>
    <row r="10" spans="1:2" ht="31.5" x14ac:dyDescent="0.25">
      <c r="A10" s="24" t="s">
        <v>35</v>
      </c>
      <c r="B10" s="25" t="s">
        <v>45</v>
      </c>
    </row>
    <row r="11" spans="1:2" ht="47.25" x14ac:dyDescent="0.25">
      <c r="A11" s="24" t="s">
        <v>36</v>
      </c>
      <c r="B11" s="25" t="s">
        <v>37</v>
      </c>
    </row>
    <row r="14" spans="1:2" x14ac:dyDescent="0.25">
      <c r="A14" s="26"/>
    </row>
    <row r="15" spans="1:2" x14ac:dyDescent="0.25">
      <c r="A15" s="27"/>
    </row>
    <row r="16" spans="1:2" x14ac:dyDescent="0.25">
      <c r="A16" s="27"/>
    </row>
    <row r="18" spans="1:2" x14ac:dyDescent="0.25">
      <c r="A18" s="27"/>
      <c r="B18" s="28"/>
    </row>
    <row r="19" spans="1:2" x14ac:dyDescent="0.25">
      <c r="A19" s="27"/>
      <c r="B19" s="28"/>
    </row>
    <row r="20" spans="1:2" x14ac:dyDescent="0.25">
      <c r="A20" s="27"/>
      <c r="B20" s="28"/>
    </row>
    <row r="24" spans="1:2" ht="15" customHeight="1" x14ac:dyDescent="0.25">
      <c r="B24" s="25"/>
    </row>
    <row r="25" spans="1:2" ht="15" customHeight="1" x14ac:dyDescent="0.25"/>
    <row r="26" spans="1:2" ht="15" customHeight="1" x14ac:dyDescent="0.25"/>
  </sheetData>
  <pageMargins left="0.70866141732283472" right="0.70866141732283472" top="0.78740157480314965" bottom="0.78740157480314965"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Foreløpig livstatistikk 2024</vt:lpstr>
      <vt:lpstr>Noter og kommentarer</vt:lpstr>
      <vt:lpstr>'Foreløpig livstatistikk 2024'!Utskriftsområde</vt:lpstr>
      <vt:lpstr>'Noter og kommentarer'!Utskriftsområde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Anne-Kathrine Johansen</dc:creator>
  <cp:lastModifiedBy>Randi Mørk</cp:lastModifiedBy>
  <cp:lastPrinted>2015-11-27T08:01:58Z</cp:lastPrinted>
  <dcterms:created xsi:type="dcterms:W3CDTF">2012-01-10T13:11:01Z</dcterms:created>
  <dcterms:modified xsi:type="dcterms:W3CDTF">2025-02-07T13:54:27Z</dcterms:modified>
</cp:coreProperties>
</file>